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p02\Desktop\"/>
    </mc:Choice>
  </mc:AlternateContent>
  <bookViews>
    <workbookView xWindow="0" yWindow="0" windowWidth="0" windowHeight="0"/>
  </bookViews>
  <sheets>
    <sheet name="Rekapitulace stavby" sheetId="1" r:id="rId1"/>
    <sheet name="SO-01A - Stavební část" sheetId="2" r:id="rId2"/>
    <sheet name="SO-01B - ZTI" sheetId="3" r:id="rId3"/>
    <sheet name="SO-01C - Elektroinstalace" sheetId="4" r:id="rId4"/>
    <sheet name="SO-01D - Přípojky" sheetId="5" r:id="rId5"/>
    <sheet name="SO-02A - Zpěvněné plochy ..." sheetId="6" r:id="rId6"/>
    <sheet name="SO-02B - Zpěvněné plochy ..." sheetId="7" r:id="rId7"/>
    <sheet name="SO-03 - Pobytové schody" sheetId="8" r:id="rId8"/>
    <sheet name="SO-04A - Odvodnění plochy P1" sheetId="9" r:id="rId9"/>
    <sheet name="SO-04A (1) - Průleh s rýh..." sheetId="10" r:id="rId10"/>
    <sheet name="SO-04B - Odvodnění plochy P2" sheetId="11" r:id="rId11"/>
    <sheet name="SO-04B (1) - Průleh s rýh..." sheetId="12" r:id="rId12"/>
    <sheet name="SO-04C - Odvodnění plochy P3" sheetId="13" r:id="rId13"/>
    <sheet name="SO-05A - Travnatý povrch" sheetId="14" r:id="rId14"/>
    <sheet name="SO-05B - Vysoká zeleň" sheetId="15" r:id="rId15"/>
    <sheet name="SO-06 - Drobná architektura" sheetId="16" r:id="rId16"/>
    <sheet name="SO-07 - Veřejné osvětlení" sheetId="17" r:id="rId17"/>
    <sheet name="SO-08 - Oplocení" sheetId="18" r:id="rId18"/>
    <sheet name="SO-09 - Vedlejší rozpočto..." sheetId="19" r:id="rId19"/>
  </sheets>
  <definedNames>
    <definedName name="_xlnm.Print_Area" localSheetId="0">'Rekapitulace stavby'!$D$4:$AO$76,'Rekapitulace stavby'!$C$82:$AQ$113</definedName>
    <definedName name="_xlnm.Print_Titles" localSheetId="0">'Rekapitulace stavby'!$92:$92</definedName>
    <definedName name="_xlnm._FilterDatabase" localSheetId="1" hidden="1">'SO-01A - Stavební část'!$C$133:$K$461</definedName>
    <definedName name="_xlnm.Print_Area" localSheetId="1">'SO-01A - Stavební část'!$C$4:$J$76,'SO-01A - Stavební část'!$C$82:$J$115,'SO-01A - Stavební část'!$C$121:$K$461</definedName>
    <definedName name="_xlnm.Print_Titles" localSheetId="1">'SO-01A - Stavební část'!$133:$133</definedName>
    <definedName name="_xlnm._FilterDatabase" localSheetId="2" hidden="1">'SO-01B - ZTI'!$C$123:$K$190</definedName>
    <definedName name="_xlnm.Print_Area" localSheetId="2">'SO-01B - ZTI'!$C$4:$J$76,'SO-01B - ZTI'!$C$82:$J$105,'SO-01B - ZTI'!$C$111:$K$190</definedName>
    <definedName name="_xlnm.Print_Titles" localSheetId="2">'SO-01B - ZTI'!$123:$123</definedName>
    <definedName name="_xlnm._FilterDatabase" localSheetId="3" hidden="1">'SO-01C - Elektroinstalace'!$C$130:$K$234</definedName>
    <definedName name="_xlnm.Print_Area" localSheetId="3">'SO-01C - Elektroinstalace'!$C$4:$J$76,'SO-01C - Elektroinstalace'!$C$82:$J$112,'SO-01C - Elektroinstalace'!$C$118:$K$234</definedName>
    <definedName name="_xlnm.Print_Titles" localSheetId="3">'SO-01C - Elektroinstalace'!$130:$130</definedName>
    <definedName name="_xlnm._FilterDatabase" localSheetId="4" hidden="1">'SO-01D - Přípojky'!$C$123:$K$278</definedName>
    <definedName name="_xlnm.Print_Area" localSheetId="4">'SO-01D - Přípojky'!$C$4:$J$76,'SO-01D - Přípojky'!$C$82:$J$105,'SO-01D - Přípojky'!$C$111:$K$278</definedName>
    <definedName name="_xlnm.Print_Titles" localSheetId="4">'SO-01D - Přípojky'!$123:$123</definedName>
    <definedName name="_xlnm._FilterDatabase" localSheetId="5" hidden="1">'SO-02A - Zpěvněné plochy ...'!$C$122:$K$337</definedName>
    <definedName name="_xlnm.Print_Area" localSheetId="5">'SO-02A - Zpěvněné plochy ...'!$C$4:$J$76,'SO-02A - Zpěvněné plochy ...'!$C$82:$J$104,'SO-02A - Zpěvněné plochy ...'!$C$110:$K$337</definedName>
    <definedName name="_xlnm.Print_Titles" localSheetId="5">'SO-02A - Zpěvněné plochy ...'!$122:$122</definedName>
    <definedName name="_xlnm._FilterDatabase" localSheetId="6" hidden="1">'SO-02B - Zpěvněné plochy ...'!$C$122:$K$209</definedName>
    <definedName name="_xlnm.Print_Area" localSheetId="6">'SO-02B - Zpěvněné plochy ...'!$C$4:$J$76,'SO-02B - Zpěvněné plochy ...'!$C$82:$J$104,'SO-02B - Zpěvněné plochy ...'!$C$110:$K$209</definedName>
    <definedName name="_xlnm.Print_Titles" localSheetId="6">'SO-02B - Zpěvněné plochy ...'!$122:$122</definedName>
    <definedName name="_xlnm._FilterDatabase" localSheetId="7" hidden="1">'SO-03 - Pobytové schody'!$C$120:$K$195</definedName>
    <definedName name="_xlnm.Print_Area" localSheetId="7">'SO-03 - Pobytové schody'!$C$4:$J$76,'SO-03 - Pobytové schody'!$C$82:$J$102,'SO-03 - Pobytové schody'!$C$108:$K$195</definedName>
    <definedName name="_xlnm.Print_Titles" localSheetId="7">'SO-03 - Pobytové schody'!$120:$120</definedName>
    <definedName name="_xlnm._FilterDatabase" localSheetId="8" hidden="1">'SO-04A - Odvodnění plochy P1'!$C$121:$K$217</definedName>
    <definedName name="_xlnm.Print_Area" localSheetId="8">'SO-04A - Odvodnění plochy P1'!$C$4:$J$76,'SO-04A - Odvodnění plochy P1'!$C$82:$J$103,'SO-04A - Odvodnění plochy P1'!$C$109:$K$217</definedName>
    <definedName name="_xlnm.Print_Titles" localSheetId="8">'SO-04A - Odvodnění plochy P1'!$121:$121</definedName>
    <definedName name="_xlnm._FilterDatabase" localSheetId="9" hidden="1">'SO-04A (1) - Průleh s rýh...'!$C$122:$K$237</definedName>
    <definedName name="_xlnm.Print_Area" localSheetId="9">'SO-04A (1) - Průleh s rýh...'!$C$4:$J$76,'SO-04A (1) - Průleh s rýh...'!$C$82:$J$104,'SO-04A (1) - Průleh s rýh...'!$C$110:$K$237</definedName>
    <definedName name="_xlnm.Print_Titles" localSheetId="9">'SO-04A (1) - Průleh s rýh...'!$122:$122</definedName>
    <definedName name="_xlnm._FilterDatabase" localSheetId="10" hidden="1">'SO-04B - Odvodnění plochy P2'!$C$121:$K$209</definedName>
    <definedName name="_xlnm.Print_Area" localSheetId="10">'SO-04B - Odvodnění plochy P2'!$C$4:$J$76,'SO-04B - Odvodnění plochy P2'!$C$82:$J$103,'SO-04B - Odvodnění plochy P2'!$C$109:$K$209</definedName>
    <definedName name="_xlnm.Print_Titles" localSheetId="10">'SO-04B - Odvodnění plochy P2'!$121:$121</definedName>
    <definedName name="_xlnm._FilterDatabase" localSheetId="11" hidden="1">'SO-04B (1) - Průleh s rýh...'!$C$122:$K$275</definedName>
    <definedName name="_xlnm.Print_Area" localSheetId="11">'SO-04B (1) - Průleh s rýh...'!$C$4:$J$76,'SO-04B (1) - Průleh s rýh...'!$C$82:$J$104,'SO-04B (1) - Průleh s rýh...'!$C$110:$K$275</definedName>
    <definedName name="_xlnm.Print_Titles" localSheetId="11">'SO-04B (1) - Průleh s rýh...'!$122:$122</definedName>
    <definedName name="_xlnm._FilterDatabase" localSheetId="12" hidden="1">'SO-04C - Odvodnění plochy P3'!$C$120:$K$186</definedName>
    <definedName name="_xlnm.Print_Area" localSheetId="12">'SO-04C - Odvodnění plochy P3'!$C$4:$J$76,'SO-04C - Odvodnění plochy P3'!$C$82:$J$102,'SO-04C - Odvodnění plochy P3'!$C$108:$K$186</definedName>
    <definedName name="_xlnm.Print_Titles" localSheetId="12">'SO-04C - Odvodnění plochy P3'!$120:$120</definedName>
    <definedName name="_xlnm._FilterDatabase" localSheetId="13" hidden="1">'SO-05A - Travnatý povrch'!$C$118:$K$216</definedName>
    <definedName name="_xlnm.Print_Area" localSheetId="13">'SO-05A - Travnatý povrch'!$C$4:$J$76,'SO-05A - Travnatý povrch'!$C$82:$J$100,'SO-05A - Travnatý povrch'!$C$106:$K$216</definedName>
    <definedName name="_xlnm.Print_Titles" localSheetId="13">'SO-05A - Travnatý povrch'!$118:$118</definedName>
    <definedName name="_xlnm._FilterDatabase" localSheetId="14" hidden="1">'SO-05B - Vysoká zeleň'!$C$118:$K$145</definedName>
    <definedName name="_xlnm.Print_Area" localSheetId="14">'SO-05B - Vysoká zeleň'!$C$4:$J$76,'SO-05B - Vysoká zeleň'!$C$82:$J$100,'SO-05B - Vysoká zeleň'!$C$106:$K$145</definedName>
    <definedName name="_xlnm.Print_Titles" localSheetId="14">'SO-05B - Vysoká zeleň'!$118:$118</definedName>
    <definedName name="_xlnm._FilterDatabase" localSheetId="15" hidden="1">'SO-06 - Drobná architektura'!$C$118:$K$131</definedName>
    <definedName name="_xlnm.Print_Area" localSheetId="15">'SO-06 - Drobná architektura'!$C$4:$J$76,'SO-06 - Drobná architektura'!$C$82:$J$100,'SO-06 - Drobná architektura'!$C$106:$K$131</definedName>
    <definedName name="_xlnm.Print_Titles" localSheetId="15">'SO-06 - Drobná architektura'!$118:$118</definedName>
    <definedName name="_xlnm._FilterDatabase" localSheetId="16" hidden="1">'SO-07 - Veřejné osvětlení'!$C$120:$K$136</definedName>
    <definedName name="_xlnm.Print_Area" localSheetId="16">'SO-07 - Veřejné osvětlení'!$C$4:$J$76,'SO-07 - Veřejné osvětlení'!$C$82:$J$102,'SO-07 - Veřejné osvětlení'!$C$108:$K$136</definedName>
    <definedName name="_xlnm.Print_Titles" localSheetId="16">'SO-07 - Veřejné osvětlení'!$120:$120</definedName>
    <definedName name="_xlnm._FilterDatabase" localSheetId="17" hidden="1">'SO-08 - Oplocení'!$C$120:$K$195</definedName>
    <definedName name="_xlnm.Print_Area" localSheetId="17">'SO-08 - Oplocení'!$C$4:$J$76,'SO-08 - Oplocení'!$C$82:$J$102,'SO-08 - Oplocení'!$C$108:$K$195</definedName>
    <definedName name="_xlnm.Print_Titles" localSheetId="17">'SO-08 - Oplocení'!$120:$120</definedName>
    <definedName name="_xlnm._FilterDatabase" localSheetId="18" hidden="1">'SO-09 - Vedlejší rozpočto...'!$C$119:$K$142</definedName>
    <definedName name="_xlnm.Print_Area" localSheetId="18">'SO-09 - Vedlejší rozpočto...'!$C$4:$J$76,'SO-09 - Vedlejší rozpočto...'!$C$82:$J$101,'SO-09 - Vedlejší rozpočto...'!$C$107:$K$142</definedName>
    <definedName name="_xlnm.Print_Titles" localSheetId="18">'SO-09 - Vedlejší rozpočto...'!$119:$119</definedName>
  </definedNames>
  <calcPr/>
</workbook>
</file>

<file path=xl/calcChain.xml><?xml version="1.0" encoding="utf-8"?>
<calcChain xmlns="http://schemas.openxmlformats.org/spreadsheetml/2006/main">
  <c i="19" l="1" r="J37"/>
  <c r="J36"/>
  <c i="1" r="AY112"/>
  <c i="19" r="J35"/>
  <c i="1" r="AX112"/>
  <c i="19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110"/>
  <c i="18" r="J37"/>
  <c r="J36"/>
  <c i="1" r="AY111"/>
  <c i="18" r="J35"/>
  <c i="1" r="AX111"/>
  <c i="18"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T191"/>
  <c r="R192"/>
  <c r="R191"/>
  <c r="P192"/>
  <c r="P191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2"/>
  <c r="BH182"/>
  <c r="BG182"/>
  <c r="BF182"/>
  <c r="T182"/>
  <c r="R182"/>
  <c r="P182"/>
  <c r="BI181"/>
  <c r="BH181"/>
  <c r="BG181"/>
  <c r="BF181"/>
  <c r="T181"/>
  <c r="R181"/>
  <c r="P181"/>
  <c r="BI177"/>
  <c r="BH177"/>
  <c r="BG177"/>
  <c r="BF177"/>
  <c r="T177"/>
  <c r="R177"/>
  <c r="P177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5"/>
  <c r="BH145"/>
  <c r="BG145"/>
  <c r="BF145"/>
  <c r="T145"/>
  <c r="R145"/>
  <c r="P145"/>
  <c r="BI137"/>
  <c r="BH137"/>
  <c r="BG137"/>
  <c r="BF137"/>
  <c r="T137"/>
  <c r="R137"/>
  <c r="P137"/>
  <c r="BI129"/>
  <c r="BH129"/>
  <c r="BG129"/>
  <c r="BF129"/>
  <c r="T129"/>
  <c r="R129"/>
  <c r="P129"/>
  <c r="BI128"/>
  <c r="BH128"/>
  <c r="BG128"/>
  <c r="BF128"/>
  <c r="T128"/>
  <c r="R128"/>
  <c r="P128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91"/>
  <c r="J14"/>
  <c r="J12"/>
  <c r="J115"/>
  <c r="E7"/>
  <c r="E111"/>
  <c i="17" r="J37"/>
  <c r="J36"/>
  <c i="1" r="AY110"/>
  <c i="17" r="J35"/>
  <c i="1" r="AX110"/>
  <c i="17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91"/>
  <c r="J14"/>
  <c r="J12"/>
  <c r="J89"/>
  <c r="E7"/>
  <c r="E111"/>
  <c i="16" r="J37"/>
  <c r="J36"/>
  <c i="1" r="AY109"/>
  <c i="16" r="J35"/>
  <c i="1" r="AX109"/>
  <c i="16"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109"/>
  <c i="15" r="J37"/>
  <c r="J36"/>
  <c i="1" r="AY108"/>
  <c i="15" r="J35"/>
  <c i="1" r="AX108"/>
  <c i="15"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115"/>
  <c r="J14"/>
  <c r="J12"/>
  <c r="J89"/>
  <c r="E7"/>
  <c r="E109"/>
  <c i="14" r="J37"/>
  <c r="J36"/>
  <c i="1" r="AY107"/>
  <c i="14" r="J35"/>
  <c i="1" r="AX107"/>
  <c i="14" r="BI216"/>
  <c r="BH216"/>
  <c r="BG216"/>
  <c r="BF216"/>
  <c r="T216"/>
  <c r="T215"/>
  <c r="R216"/>
  <c r="R215"/>
  <c r="P216"/>
  <c r="P215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188"/>
  <c r="BH188"/>
  <c r="BG188"/>
  <c r="BF188"/>
  <c r="T188"/>
  <c r="R188"/>
  <c r="P188"/>
  <c r="BI185"/>
  <c r="BH185"/>
  <c r="BG185"/>
  <c r="BF185"/>
  <c r="T185"/>
  <c r="R185"/>
  <c r="P185"/>
  <c r="BI179"/>
  <c r="BH179"/>
  <c r="BG179"/>
  <c r="BF179"/>
  <c r="T179"/>
  <c r="R179"/>
  <c r="P179"/>
  <c r="BI175"/>
  <c r="BH175"/>
  <c r="BG175"/>
  <c r="BF175"/>
  <c r="T175"/>
  <c r="R175"/>
  <c r="P175"/>
  <c r="BI164"/>
  <c r="BH164"/>
  <c r="BG164"/>
  <c r="BF164"/>
  <c r="T164"/>
  <c r="R164"/>
  <c r="P164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89"/>
  <c r="E7"/>
  <c r="E85"/>
  <c i="13" r="J37"/>
  <c r="J36"/>
  <c i="1" r="AY106"/>
  <c i="13" r="J35"/>
  <c i="1" r="AX106"/>
  <c i="13" r="BI186"/>
  <c r="BH186"/>
  <c r="BG186"/>
  <c r="BF186"/>
  <c r="T186"/>
  <c r="T185"/>
  <c r="R186"/>
  <c r="R185"/>
  <c r="P186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55"/>
  <c r="BH155"/>
  <c r="BG155"/>
  <c r="BF155"/>
  <c r="T155"/>
  <c r="R155"/>
  <c r="P155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89"/>
  <c r="E7"/>
  <c r="E111"/>
  <c i="12" r="J37"/>
  <c r="J36"/>
  <c i="1" r="AY105"/>
  <c i="12" r="J35"/>
  <c i="1" r="AX105"/>
  <c i="12" r="BI275"/>
  <c r="BH275"/>
  <c r="BG275"/>
  <c r="BF275"/>
  <c r="T275"/>
  <c r="T274"/>
  <c r="R275"/>
  <c r="R274"/>
  <c r="P275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50"/>
  <c r="BH250"/>
  <c r="BG250"/>
  <c r="BF250"/>
  <c r="T250"/>
  <c r="R250"/>
  <c r="P250"/>
  <c r="BI245"/>
  <c r="BH245"/>
  <c r="BG245"/>
  <c r="BF245"/>
  <c r="T245"/>
  <c r="T236"/>
  <c r="R245"/>
  <c r="R236"/>
  <c r="P245"/>
  <c r="P236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3"/>
  <c r="BH163"/>
  <c r="BG163"/>
  <c r="BF163"/>
  <c r="T163"/>
  <c r="R163"/>
  <c r="P163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1"/>
  <c r="BH131"/>
  <c r="BG131"/>
  <c r="BF131"/>
  <c r="T131"/>
  <c r="R131"/>
  <c r="P131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91"/>
  <c r="J14"/>
  <c r="J12"/>
  <c r="J117"/>
  <c r="E7"/>
  <c r="E85"/>
  <c i="11" r="J37"/>
  <c r="J36"/>
  <c i="1" r="AY104"/>
  <c i="11" r="J35"/>
  <c i="1" r="AX104"/>
  <c i="11"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9"/>
  <c r="BH159"/>
  <c r="BG159"/>
  <c r="BF159"/>
  <c r="T159"/>
  <c r="R159"/>
  <c r="P159"/>
  <c r="BI155"/>
  <c r="BH155"/>
  <c r="BG155"/>
  <c r="BF155"/>
  <c r="T155"/>
  <c r="R155"/>
  <c r="P155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5"/>
  <c r="BH135"/>
  <c r="BG135"/>
  <c r="BF135"/>
  <c r="T135"/>
  <c r="R135"/>
  <c r="P135"/>
  <c r="BI134"/>
  <c r="BH134"/>
  <c r="BG134"/>
  <c r="BF134"/>
  <c r="T134"/>
  <c r="R134"/>
  <c r="P134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89"/>
  <c r="E7"/>
  <c r="E85"/>
  <c i="10" r="J37"/>
  <c r="J36"/>
  <c i="1" r="AY103"/>
  <c i="10" r="J35"/>
  <c i="1" r="AX103"/>
  <c i="10" r="BI237"/>
  <c r="BH237"/>
  <c r="BG237"/>
  <c r="BF237"/>
  <c r="T237"/>
  <c r="T236"/>
  <c r="R237"/>
  <c r="R236"/>
  <c r="P237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2"/>
  <c r="BH152"/>
  <c r="BG152"/>
  <c r="BF152"/>
  <c r="T152"/>
  <c r="R152"/>
  <c r="P152"/>
  <c r="BI140"/>
  <c r="BH140"/>
  <c r="BG140"/>
  <c r="BF140"/>
  <c r="T140"/>
  <c r="R140"/>
  <c r="P140"/>
  <c r="BI139"/>
  <c r="BH139"/>
  <c r="BG139"/>
  <c r="BF139"/>
  <c r="T139"/>
  <c r="R139"/>
  <c r="P139"/>
  <c r="BI132"/>
  <c r="BH132"/>
  <c r="BG132"/>
  <c r="BF132"/>
  <c r="T132"/>
  <c r="R132"/>
  <c r="P132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119"/>
  <c r="J14"/>
  <c r="J12"/>
  <c r="J89"/>
  <c r="E7"/>
  <c r="E113"/>
  <c i="9" r="J37"/>
  <c r="J36"/>
  <c i="1" r="AY102"/>
  <c i="9" r="J35"/>
  <c i="1" r="AX102"/>
  <c i="9" r="BI217"/>
  <c r="BH217"/>
  <c r="BG217"/>
  <c r="BF217"/>
  <c r="T217"/>
  <c r="T216"/>
  <c r="R217"/>
  <c r="R216"/>
  <c r="P217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59"/>
  <c r="BH159"/>
  <c r="BG159"/>
  <c r="BF159"/>
  <c r="T159"/>
  <c r="R159"/>
  <c r="P159"/>
  <c r="BI155"/>
  <c r="BH155"/>
  <c r="BG155"/>
  <c r="BF155"/>
  <c r="T155"/>
  <c r="R155"/>
  <c r="P155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5"/>
  <c r="BH135"/>
  <c r="BG135"/>
  <c r="BF135"/>
  <c r="T135"/>
  <c r="R135"/>
  <c r="P135"/>
  <c r="BI134"/>
  <c r="BH134"/>
  <c r="BG134"/>
  <c r="BF134"/>
  <c r="T134"/>
  <c r="R134"/>
  <c r="P134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116"/>
  <c r="E7"/>
  <c r="E85"/>
  <c i="8" r="J37"/>
  <c r="J36"/>
  <c i="1" r="AY101"/>
  <c i="8" r="J35"/>
  <c i="1" r="AX101"/>
  <c i="8"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4"/>
  <c r="BH184"/>
  <c r="BG184"/>
  <c r="BF184"/>
  <c r="T184"/>
  <c r="R184"/>
  <c r="P184"/>
  <c r="BI180"/>
  <c r="BH180"/>
  <c r="BG180"/>
  <c r="BF180"/>
  <c r="T180"/>
  <c r="R180"/>
  <c r="P180"/>
  <c r="BI172"/>
  <c r="BH172"/>
  <c r="BG172"/>
  <c r="BF172"/>
  <c r="T172"/>
  <c r="R172"/>
  <c r="P172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2"/>
  <c r="BH132"/>
  <c r="BG132"/>
  <c r="BF132"/>
  <c r="T132"/>
  <c r="R132"/>
  <c r="P132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91"/>
  <c r="J20"/>
  <c r="J18"/>
  <c r="E18"/>
  <c r="F118"/>
  <c r="J17"/>
  <c r="J15"/>
  <c r="E15"/>
  <c r="F117"/>
  <c r="J14"/>
  <c r="J12"/>
  <c r="J115"/>
  <c r="E7"/>
  <c r="E111"/>
  <c i="7" r="J37"/>
  <c r="J36"/>
  <c i="1" r="AY100"/>
  <c i="7" r="J35"/>
  <c i="1" r="AX100"/>
  <c i="7"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T168"/>
  <c r="R169"/>
  <c r="R168"/>
  <c r="P169"/>
  <c r="P168"/>
  <c r="BI161"/>
  <c r="BH161"/>
  <c r="BG161"/>
  <c r="BF161"/>
  <c r="T161"/>
  <c r="R161"/>
  <c r="P161"/>
  <c r="BI152"/>
  <c r="BH152"/>
  <c r="BG152"/>
  <c r="BF152"/>
  <c r="T152"/>
  <c r="R152"/>
  <c r="P152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91"/>
  <c r="J14"/>
  <c r="J12"/>
  <c r="J117"/>
  <c r="E7"/>
  <c r="E85"/>
  <c i="6" r="J37"/>
  <c r="J36"/>
  <c i="1" r="AY99"/>
  <c i="6" r="J35"/>
  <c i="1" r="AX99"/>
  <c i="6"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7"/>
  <c r="BH327"/>
  <c r="BG327"/>
  <c r="BF327"/>
  <c r="T327"/>
  <c r="R327"/>
  <c r="P327"/>
  <c r="BI324"/>
  <c r="BH324"/>
  <c r="BG324"/>
  <c r="BF324"/>
  <c r="T324"/>
  <c r="R324"/>
  <c r="P324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1"/>
  <c r="BH311"/>
  <c r="BG311"/>
  <c r="BF311"/>
  <c r="T311"/>
  <c r="R311"/>
  <c r="P311"/>
  <c r="BI304"/>
  <c r="BH304"/>
  <c r="BG304"/>
  <c r="BF304"/>
  <c r="T304"/>
  <c r="R304"/>
  <c r="P304"/>
  <c r="BI303"/>
  <c r="BH303"/>
  <c r="BG303"/>
  <c r="BF303"/>
  <c r="T303"/>
  <c r="R303"/>
  <c r="P303"/>
  <c r="BI299"/>
  <c r="BH299"/>
  <c r="BG299"/>
  <c r="BF299"/>
  <c r="T299"/>
  <c r="R299"/>
  <c r="P299"/>
  <c r="BI298"/>
  <c r="BH298"/>
  <c r="BG298"/>
  <c r="BF298"/>
  <c r="T298"/>
  <c r="R298"/>
  <c r="P298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38"/>
  <c r="BH238"/>
  <c r="BG238"/>
  <c r="BF238"/>
  <c r="T238"/>
  <c r="R238"/>
  <c r="P238"/>
  <c r="BI229"/>
  <c r="BH229"/>
  <c r="BG229"/>
  <c r="BF229"/>
  <c r="T229"/>
  <c r="R229"/>
  <c r="P229"/>
  <c r="BI220"/>
  <c r="BH220"/>
  <c r="BG220"/>
  <c r="BF220"/>
  <c r="T220"/>
  <c r="R220"/>
  <c r="P220"/>
  <c r="BI211"/>
  <c r="BH211"/>
  <c r="BG211"/>
  <c r="BF211"/>
  <c r="T211"/>
  <c r="R211"/>
  <c r="P211"/>
  <c r="BI206"/>
  <c r="BH206"/>
  <c r="BG206"/>
  <c r="BF206"/>
  <c r="T206"/>
  <c r="T205"/>
  <c r="R206"/>
  <c r="R205"/>
  <c r="P206"/>
  <c r="P205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63"/>
  <c r="BH163"/>
  <c r="BG163"/>
  <c r="BF163"/>
  <c r="T163"/>
  <c r="R163"/>
  <c r="P163"/>
  <c r="BI154"/>
  <c r="BH154"/>
  <c r="BG154"/>
  <c r="BF154"/>
  <c r="T154"/>
  <c r="R154"/>
  <c r="P154"/>
  <c r="BI145"/>
  <c r="BH145"/>
  <c r="BG145"/>
  <c r="BF145"/>
  <c r="T145"/>
  <c r="R145"/>
  <c r="P145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91"/>
  <c r="J14"/>
  <c r="J12"/>
  <c r="J117"/>
  <c r="E7"/>
  <c r="E113"/>
  <c i="5" r="J37"/>
  <c r="J36"/>
  <c i="1" r="AY98"/>
  <c i="5" r="J35"/>
  <c i="1" r="AX98"/>
  <c i="5" r="BI276"/>
  <c r="BH276"/>
  <c r="BG276"/>
  <c r="BF276"/>
  <c r="T276"/>
  <c r="T275"/>
  <c r="R276"/>
  <c r="R275"/>
  <c r="P276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69"/>
  <c r="BH269"/>
  <c r="BG269"/>
  <c r="BF269"/>
  <c r="T269"/>
  <c r="R269"/>
  <c r="P269"/>
  <c r="BI268"/>
  <c r="BH268"/>
  <c r="BG268"/>
  <c r="BF268"/>
  <c r="T268"/>
  <c r="R268"/>
  <c r="P268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3"/>
  <c r="BH183"/>
  <c r="BG183"/>
  <c r="BF183"/>
  <c r="T183"/>
  <c r="R183"/>
  <c r="P183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3"/>
  <c r="BH153"/>
  <c r="BG153"/>
  <c r="BF153"/>
  <c r="T153"/>
  <c r="R153"/>
  <c r="P153"/>
  <c r="BI152"/>
  <c r="BH152"/>
  <c r="BG152"/>
  <c r="BF152"/>
  <c r="T152"/>
  <c r="R152"/>
  <c r="P152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120"/>
  <c r="J14"/>
  <c r="J12"/>
  <c r="J89"/>
  <c r="E7"/>
  <c r="E114"/>
  <c i="4" r="J198"/>
  <c r="J37"/>
  <c r="J36"/>
  <c i="1" r="AY97"/>
  <c i="4" r="J35"/>
  <c i="1" r="AX97"/>
  <c i="4"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J104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F125"/>
  <c r="E123"/>
  <c r="F89"/>
  <c r="E87"/>
  <c r="J24"/>
  <c r="E24"/>
  <c r="J92"/>
  <c r="J23"/>
  <c r="J21"/>
  <c r="E21"/>
  <c r="J127"/>
  <c r="J20"/>
  <c r="J18"/>
  <c r="E18"/>
  <c r="F128"/>
  <c r="J17"/>
  <c r="J15"/>
  <c r="E15"/>
  <c r="F91"/>
  <c r="J14"/>
  <c r="J12"/>
  <c r="J125"/>
  <c r="E7"/>
  <c r="E121"/>
  <c i="3" r="J37"/>
  <c r="J36"/>
  <c i="1" r="AY96"/>
  <c i="3" r="J35"/>
  <c i="1" r="AX96"/>
  <c i="3"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92"/>
  <c r="J17"/>
  <c r="J15"/>
  <c r="E15"/>
  <c r="F120"/>
  <c r="J14"/>
  <c r="J12"/>
  <c r="J118"/>
  <c r="E7"/>
  <c r="E114"/>
  <c i="2" r="J37"/>
  <c r="J36"/>
  <c i="1" r="AY95"/>
  <c i="2" r="J35"/>
  <c i="1" r="AX95"/>
  <c i="2" r="BI461"/>
  <c r="BH461"/>
  <c r="BG461"/>
  <c r="BF461"/>
  <c r="T461"/>
  <c r="R461"/>
  <c r="P461"/>
  <c r="BI460"/>
  <c r="BH460"/>
  <c r="BG460"/>
  <c r="BF460"/>
  <c r="T460"/>
  <c r="R460"/>
  <c r="P460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4"/>
  <c r="BH444"/>
  <c r="BG444"/>
  <c r="BF444"/>
  <c r="T444"/>
  <c r="R444"/>
  <c r="P444"/>
  <c r="BI433"/>
  <c r="BH433"/>
  <c r="BG433"/>
  <c r="BF433"/>
  <c r="T433"/>
  <c r="R433"/>
  <c r="P433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3"/>
  <c r="BH423"/>
  <c r="BG423"/>
  <c r="BF423"/>
  <c r="T423"/>
  <c r="R423"/>
  <c r="P423"/>
  <c r="BI422"/>
  <c r="BH422"/>
  <c r="BG422"/>
  <c r="BF422"/>
  <c r="T422"/>
  <c r="R422"/>
  <c r="P422"/>
  <c r="BI417"/>
  <c r="BH417"/>
  <c r="BG417"/>
  <c r="BF417"/>
  <c r="T417"/>
  <c r="R417"/>
  <c r="P417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8"/>
  <c r="BH408"/>
  <c r="BG408"/>
  <c r="BF408"/>
  <c r="T408"/>
  <c r="R408"/>
  <c r="P408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400"/>
  <c r="BH400"/>
  <c r="BG400"/>
  <c r="BF400"/>
  <c r="T400"/>
  <c r="R400"/>
  <c r="P400"/>
  <c r="BI397"/>
  <c r="BH397"/>
  <c r="BG397"/>
  <c r="BF397"/>
  <c r="T397"/>
  <c r="R397"/>
  <c r="P397"/>
  <c r="BI391"/>
  <c r="BH391"/>
  <c r="BG391"/>
  <c r="BF391"/>
  <c r="T391"/>
  <c r="R391"/>
  <c r="P391"/>
  <c r="BI388"/>
  <c r="BH388"/>
  <c r="BG388"/>
  <c r="BF388"/>
  <c r="T388"/>
  <c r="R388"/>
  <c r="P388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6"/>
  <c r="BH376"/>
  <c r="BG376"/>
  <c r="BF376"/>
  <c r="T376"/>
  <c r="R376"/>
  <c r="P376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2"/>
  <c r="BH342"/>
  <c r="BG342"/>
  <c r="BF342"/>
  <c r="T342"/>
  <c r="R342"/>
  <c r="P342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09"/>
  <c r="BH309"/>
  <c r="BG309"/>
  <c r="BF309"/>
  <c r="T309"/>
  <c r="R309"/>
  <c r="P309"/>
  <c r="BI304"/>
  <c r="BH304"/>
  <c r="BG304"/>
  <c r="BF304"/>
  <c r="T304"/>
  <c r="R304"/>
  <c r="P304"/>
  <c r="BI301"/>
  <c r="BH301"/>
  <c r="BG301"/>
  <c r="BF301"/>
  <c r="T301"/>
  <c r="R301"/>
  <c r="P301"/>
  <c r="BI296"/>
  <c r="BH296"/>
  <c r="BG296"/>
  <c r="BF296"/>
  <c r="T296"/>
  <c r="R296"/>
  <c r="P296"/>
  <c r="BI293"/>
  <c r="BH293"/>
  <c r="BG293"/>
  <c r="BF293"/>
  <c r="T293"/>
  <c r="R293"/>
  <c r="P293"/>
  <c r="BI288"/>
  <c r="BH288"/>
  <c r="BG288"/>
  <c r="BF288"/>
  <c r="T288"/>
  <c r="R288"/>
  <c r="P288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57"/>
  <c r="BH257"/>
  <c r="BG257"/>
  <c r="BF257"/>
  <c r="T257"/>
  <c r="R257"/>
  <c r="P257"/>
  <c r="BI251"/>
  <c r="BH251"/>
  <c r="BG251"/>
  <c r="BF251"/>
  <c r="T251"/>
  <c r="R251"/>
  <c r="P251"/>
  <c r="BI247"/>
  <c r="BH247"/>
  <c r="BG247"/>
  <c r="BF247"/>
  <c r="T247"/>
  <c r="R247"/>
  <c r="P247"/>
  <c r="BI246"/>
  <c r="BH246"/>
  <c r="BG246"/>
  <c r="BF246"/>
  <c r="T246"/>
  <c r="R246"/>
  <c r="P246"/>
  <c r="BI236"/>
  <c r="BH236"/>
  <c r="BG236"/>
  <c r="BF236"/>
  <c r="T236"/>
  <c r="R236"/>
  <c r="P236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63"/>
  <c r="BH163"/>
  <c r="BG163"/>
  <c r="BF163"/>
  <c r="T163"/>
  <c r="R163"/>
  <c r="P163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1"/>
  <c r="BH151"/>
  <c r="BG151"/>
  <c r="BF151"/>
  <c r="T151"/>
  <c r="R151"/>
  <c r="P151"/>
  <c r="BI150"/>
  <c r="BH150"/>
  <c r="BG150"/>
  <c r="BF150"/>
  <c r="T150"/>
  <c r="R150"/>
  <c r="P150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F128"/>
  <c r="E126"/>
  <c r="F89"/>
  <c r="E87"/>
  <c r="J24"/>
  <c r="E24"/>
  <c r="J92"/>
  <c r="J23"/>
  <c r="J21"/>
  <c r="E21"/>
  <c r="J130"/>
  <c r="J20"/>
  <c r="J18"/>
  <c r="E18"/>
  <c r="F131"/>
  <c r="J17"/>
  <c r="J15"/>
  <c r="E15"/>
  <c r="F130"/>
  <c r="J14"/>
  <c r="J12"/>
  <c r="J89"/>
  <c r="E7"/>
  <c r="E124"/>
  <c i="1" r="L90"/>
  <c r="AM90"/>
  <c r="AM89"/>
  <c r="L89"/>
  <c r="AM87"/>
  <c r="L87"/>
  <c r="L85"/>
  <c r="L84"/>
  <c i="19" r="J142"/>
  <c r="BK141"/>
  <c r="J141"/>
  <c r="BK140"/>
  <c r="J140"/>
  <c r="BK139"/>
  <c r="J139"/>
  <c r="BK138"/>
  <c r="J138"/>
  <c r="BK136"/>
  <c r="J136"/>
  <c r="BK135"/>
  <c r="J135"/>
  <c r="BK134"/>
  <c r="J134"/>
  <c r="BK133"/>
  <c r="J133"/>
  <c r="BK132"/>
  <c r="J132"/>
  <c r="BK131"/>
  <c r="J131"/>
  <c r="BK130"/>
  <c r="J130"/>
  <c r="BK128"/>
  <c r="J128"/>
  <c r="BK127"/>
  <c r="J127"/>
  <c r="BK126"/>
  <c r="J126"/>
  <c r="BK125"/>
  <c r="J125"/>
  <c r="BK124"/>
  <c r="BK123"/>
  <c r="J123"/>
  <c i="18" r="J182"/>
  <c r="J181"/>
  <c r="BK177"/>
  <c r="BK169"/>
  <c r="BK168"/>
  <c r="BK167"/>
  <c r="J162"/>
  <c r="J160"/>
  <c r="BK159"/>
  <c r="J158"/>
  <c r="J157"/>
  <c r="BK154"/>
  <c r="J153"/>
  <c r="J151"/>
  <c r="J145"/>
  <c r="J137"/>
  <c r="BK129"/>
  <c r="BK124"/>
  <c i="17" r="J134"/>
  <c r="BK132"/>
  <c r="BK131"/>
  <c r="J128"/>
  <c r="BK127"/>
  <c r="BK126"/>
  <c r="J125"/>
  <c r="BK124"/>
  <c i="16" r="BK131"/>
  <c r="J129"/>
  <c r="BK128"/>
  <c r="J127"/>
  <c r="BK125"/>
  <c r="BK124"/>
  <c r="BK123"/>
  <c r="BK122"/>
  <c i="15" r="J145"/>
  <c r="J143"/>
  <c r="J138"/>
  <c r="J134"/>
  <c r="BK133"/>
  <c r="J132"/>
  <c r="J129"/>
  <c r="J128"/>
  <c r="BK125"/>
  <c i="14" r="BK216"/>
  <c r="BK214"/>
  <c r="J188"/>
  <c r="J185"/>
  <c r="BK175"/>
  <c r="BK153"/>
  <c r="J149"/>
  <c r="BK148"/>
  <c r="J137"/>
  <c r="J134"/>
  <c r="BK122"/>
  <c i="13" r="J186"/>
  <c r="J184"/>
  <c r="J183"/>
  <c r="J182"/>
  <c r="BK179"/>
  <c r="J143"/>
  <c r="BK139"/>
  <c r="BK138"/>
  <c i="12" r="J266"/>
  <c r="BK264"/>
  <c r="BK263"/>
  <c r="J260"/>
  <c r="BK259"/>
  <c r="BK257"/>
  <c r="BK255"/>
  <c r="BK251"/>
  <c r="J250"/>
  <c r="J237"/>
  <c r="J225"/>
  <c r="J224"/>
  <c r="BK216"/>
  <c r="J212"/>
  <c r="BK208"/>
  <c r="BK205"/>
  <c r="J201"/>
  <c r="J192"/>
  <c r="J189"/>
  <c r="BK185"/>
  <c r="BK174"/>
  <c r="J163"/>
  <c r="BK148"/>
  <c r="J147"/>
  <c r="J144"/>
  <c r="BK143"/>
  <c r="BK138"/>
  <c r="J131"/>
  <c i="11" r="BK207"/>
  <c r="J206"/>
  <c r="BK200"/>
  <c r="BK199"/>
  <c r="J197"/>
  <c r="BK195"/>
  <c r="J194"/>
  <c r="J189"/>
  <c r="BK181"/>
  <c r="J177"/>
  <c r="BK173"/>
  <c r="J164"/>
  <c r="J160"/>
  <c r="J141"/>
  <c i="10" r="BK234"/>
  <c r="BK232"/>
  <c r="J231"/>
  <c r="BK230"/>
  <c r="BK229"/>
  <c r="J228"/>
  <c r="BK227"/>
  <c r="BK226"/>
  <c r="J202"/>
  <c r="BK187"/>
  <c r="J185"/>
  <c r="J184"/>
  <c r="J183"/>
  <c r="J176"/>
  <c r="J164"/>
  <c r="BK160"/>
  <c r="J126"/>
  <c i="9" r="BK214"/>
  <c r="J209"/>
  <c r="BK208"/>
  <c r="J205"/>
  <c r="BK204"/>
  <c r="J197"/>
  <c r="BK185"/>
  <c r="BK181"/>
  <c r="J177"/>
  <c r="J168"/>
  <c r="J159"/>
  <c r="J155"/>
  <c r="BK141"/>
  <c r="J135"/>
  <c i="8" r="J194"/>
  <c r="J167"/>
  <c r="BK141"/>
  <c r="J140"/>
  <c i="7" r="J209"/>
  <c r="J203"/>
  <c r="J197"/>
  <c r="BK187"/>
  <c r="J182"/>
  <c r="BK174"/>
  <c r="BK169"/>
  <c r="BK161"/>
  <c r="BK152"/>
  <c r="J146"/>
  <c r="BK141"/>
  <c r="BK136"/>
  <c r="BK131"/>
  <c r="BK126"/>
  <c i="6" r="BK336"/>
  <c r="J335"/>
  <c r="J331"/>
  <c r="J328"/>
  <c r="J323"/>
  <c r="J320"/>
  <c r="BK316"/>
  <c r="J311"/>
  <c r="J299"/>
  <c r="J298"/>
  <c r="BK290"/>
  <c r="J282"/>
  <c r="BK279"/>
  <c r="BK271"/>
  <c r="J255"/>
  <c r="J251"/>
  <c r="J247"/>
  <c r="J238"/>
  <c r="BK229"/>
  <c r="J220"/>
  <c r="BK180"/>
  <c r="J176"/>
  <c r="BK154"/>
  <c r="J145"/>
  <c r="J131"/>
  <c r="J126"/>
  <c i="5" r="J276"/>
  <c r="BK274"/>
  <c r="J260"/>
  <c r="J258"/>
  <c r="BK256"/>
  <c r="J255"/>
  <c r="J252"/>
  <c r="BK247"/>
  <c r="J243"/>
  <c r="J242"/>
  <c r="BK241"/>
  <c r="BK240"/>
  <c r="BK237"/>
  <c r="BK232"/>
  <c r="J228"/>
  <c r="BK222"/>
  <c r="J221"/>
  <c r="J218"/>
  <c r="BK217"/>
  <c r="J211"/>
  <c r="J207"/>
  <c r="BK203"/>
  <c r="BK192"/>
  <c r="J167"/>
  <c r="BK162"/>
  <c r="BK132"/>
  <c r="BK127"/>
  <c i="4" r="J232"/>
  <c r="BK229"/>
  <c r="J228"/>
  <c r="J227"/>
  <c r="BK225"/>
  <c r="J220"/>
  <c r="BK219"/>
  <c r="J218"/>
  <c r="J210"/>
  <c r="J209"/>
  <c r="BK208"/>
  <c r="BK207"/>
  <c r="BK206"/>
  <c r="J202"/>
  <c r="BK201"/>
  <c r="BK200"/>
  <c r="J195"/>
  <c r="J193"/>
  <c r="BK192"/>
  <c r="BK191"/>
  <c r="J188"/>
  <c r="J184"/>
  <c r="J180"/>
  <c r="J179"/>
  <c r="BK173"/>
  <c r="BK171"/>
  <c r="J170"/>
  <c r="BK165"/>
  <c r="BK164"/>
  <c r="BK158"/>
  <c r="BK155"/>
  <c r="BK154"/>
  <c r="BK153"/>
  <c r="BK146"/>
  <c r="BK143"/>
  <c r="BK134"/>
  <c i="3" r="J190"/>
  <c r="J189"/>
  <c r="BK188"/>
  <c r="J187"/>
  <c r="BK183"/>
  <c r="J182"/>
  <c r="BK178"/>
  <c r="J173"/>
  <c r="BK172"/>
  <c r="BK171"/>
  <c r="J167"/>
  <c r="J159"/>
  <c r="J157"/>
  <c r="BK155"/>
  <c r="J153"/>
  <c r="J150"/>
  <c r="BK149"/>
  <c r="BK148"/>
  <c r="J143"/>
  <c r="J142"/>
  <c r="J133"/>
  <c r="BK132"/>
  <c r="J131"/>
  <c i="2" r="J457"/>
  <c r="BK455"/>
  <c r="BK453"/>
  <c r="J449"/>
  <c r="J448"/>
  <c r="J444"/>
  <c r="J423"/>
  <c r="BK417"/>
  <c r="J415"/>
  <c r="J414"/>
  <c r="J412"/>
  <c r="BK410"/>
  <c r="J391"/>
  <c r="J388"/>
  <c r="J384"/>
  <c r="J377"/>
  <c r="BK376"/>
  <c r="J368"/>
  <c r="BK363"/>
  <c r="BK356"/>
  <c r="BK352"/>
  <c r="BK350"/>
  <c r="BK347"/>
  <c r="J345"/>
  <c r="BK341"/>
  <c r="BK335"/>
  <c r="BK323"/>
  <c r="BK304"/>
  <c r="J293"/>
  <c r="BK288"/>
  <c r="BK281"/>
  <c r="BK278"/>
  <c r="J277"/>
  <c r="J276"/>
  <c r="BK270"/>
  <c r="BK269"/>
  <c r="BK257"/>
  <c r="BK251"/>
  <c r="BK226"/>
  <c r="BK221"/>
  <c r="BK211"/>
  <c r="J196"/>
  <c r="BK194"/>
  <c r="J190"/>
  <c r="BK186"/>
  <c r="BK174"/>
  <c r="BK163"/>
  <c r="BK156"/>
  <c r="J150"/>
  <c r="J145"/>
  <c r="BK144"/>
  <c r="BK140"/>
  <c i="1" r="AS94"/>
  <c i="18" r="J195"/>
  <c r="BK194"/>
  <c r="J194"/>
  <c r="J192"/>
  <c r="BK188"/>
  <c r="J186"/>
  <c r="BK181"/>
  <c r="J169"/>
  <c r="J163"/>
  <c r="BK162"/>
  <c r="BK161"/>
  <c r="J159"/>
  <c r="BK156"/>
  <c r="J155"/>
  <c r="J152"/>
  <c r="J150"/>
  <c r="J129"/>
  <c r="J128"/>
  <c r="J124"/>
  <c i="17" r="J136"/>
  <c r="BK135"/>
  <c r="J132"/>
  <c r="J131"/>
  <c r="BK128"/>
  <c r="J126"/>
  <c r="BK125"/>
  <c i="16" r="J131"/>
  <c r="BK127"/>
  <c r="BK126"/>
  <c r="J124"/>
  <c r="J123"/>
  <c i="15" r="BK145"/>
  <c r="J135"/>
  <c r="BK131"/>
  <c r="BK130"/>
  <c r="J125"/>
  <c r="J124"/>
  <c r="J123"/>
  <c r="BK122"/>
  <c i="14" r="J213"/>
  <c r="J209"/>
  <c r="BK206"/>
  <c r="BK179"/>
  <c r="J175"/>
  <c r="J164"/>
  <c r="BK149"/>
  <c r="BK137"/>
  <c r="BK134"/>
  <c r="J130"/>
  <c i="13" r="BK186"/>
  <c r="BK184"/>
  <c r="BK183"/>
  <c r="J179"/>
  <c r="J178"/>
  <c r="J177"/>
  <c r="J176"/>
  <c r="J171"/>
  <c r="BK167"/>
  <c r="J164"/>
  <c r="BK163"/>
  <c r="BK162"/>
  <c r="J161"/>
  <c r="BK160"/>
  <c r="BK156"/>
  <c r="J155"/>
  <c r="BK151"/>
  <c r="J150"/>
  <c r="BK147"/>
  <c r="BK143"/>
  <c r="J139"/>
  <c r="BK135"/>
  <c r="J135"/>
  <c r="J134"/>
  <c r="BK130"/>
  <c r="BK129"/>
  <c r="BK125"/>
  <c r="J124"/>
  <c i="12" r="BK273"/>
  <c r="J272"/>
  <c r="J269"/>
  <c r="J268"/>
  <c r="BK267"/>
  <c r="BK265"/>
  <c r="J264"/>
  <c r="BK262"/>
  <c r="BK261"/>
  <c r="J259"/>
  <c r="BK258"/>
  <c r="J256"/>
  <c r="BK233"/>
  <c r="J229"/>
  <c r="BK225"/>
  <c r="BK224"/>
  <c r="J220"/>
  <c r="J216"/>
  <c r="BK212"/>
  <c r="BK210"/>
  <c r="BK209"/>
  <c r="J208"/>
  <c r="J205"/>
  <c r="BK201"/>
  <c r="BK197"/>
  <c r="BK192"/>
  <c r="J185"/>
  <c r="J182"/>
  <c r="J178"/>
  <c r="J174"/>
  <c r="BK163"/>
  <c r="BK144"/>
  <c r="BK131"/>
  <c r="BK126"/>
  <c i="11" r="BK205"/>
  <c r="BK203"/>
  <c r="BK202"/>
  <c r="BK201"/>
  <c r="J198"/>
  <c r="J196"/>
  <c r="J181"/>
  <c r="BK177"/>
  <c r="BK168"/>
  <c r="BK159"/>
  <c r="BK155"/>
  <c r="J145"/>
  <c r="BK142"/>
  <c r="J126"/>
  <c r="BK125"/>
  <c i="10" r="J234"/>
  <c r="BK231"/>
  <c r="BK228"/>
  <c r="BK225"/>
  <c r="BK221"/>
  <c r="J219"/>
  <c r="BK215"/>
  <c r="BK211"/>
  <c r="J207"/>
  <c r="J203"/>
  <c r="BK192"/>
  <c r="J187"/>
  <c r="BK183"/>
  <c r="J180"/>
  <c r="BK172"/>
  <c r="J167"/>
  <c r="J140"/>
  <c i="9" r="J217"/>
  <c r="J212"/>
  <c r="BK205"/>
  <c r="BK197"/>
  <c r="J189"/>
  <c r="BK168"/>
  <c r="BK159"/>
  <c r="J145"/>
  <c r="J142"/>
  <c r="J141"/>
  <c r="BK135"/>
  <c r="BK126"/>
  <c r="J125"/>
  <c i="8" r="J185"/>
  <c r="J184"/>
  <c r="BK180"/>
  <c r="J171"/>
  <c r="J161"/>
  <c r="J158"/>
  <c r="J154"/>
  <c r="BK145"/>
  <c r="BK140"/>
  <c r="BK132"/>
  <c r="J124"/>
  <c i="7" r="J207"/>
  <c r="BK203"/>
  <c r="J200"/>
  <c r="BK188"/>
  <c r="BK186"/>
  <c r="J178"/>
  <c r="J161"/>
  <c r="J131"/>
  <c i="6" r="J337"/>
  <c r="J327"/>
  <c r="BK324"/>
  <c r="BK304"/>
  <c r="J303"/>
  <c r="J286"/>
  <c r="BK282"/>
  <c r="BK275"/>
  <c r="BK267"/>
  <c r="J263"/>
  <c r="J259"/>
  <c r="BK220"/>
  <c r="BK211"/>
  <c r="BK206"/>
  <c r="BK184"/>
  <c r="J180"/>
  <c r="J136"/>
  <c r="BK131"/>
  <c i="5" r="BK272"/>
  <c r="J263"/>
  <c r="BK262"/>
  <c r="BK258"/>
  <c r="J256"/>
  <c r="BK254"/>
  <c r="J253"/>
  <c r="BK252"/>
  <c r="BK251"/>
  <c r="BK250"/>
  <c r="BK249"/>
  <c r="J246"/>
  <c r="J245"/>
  <c r="BK244"/>
  <c r="BK243"/>
  <c r="BK236"/>
  <c r="J235"/>
  <c r="J232"/>
  <c r="J229"/>
  <c r="BK225"/>
  <c r="J224"/>
  <c r="BK216"/>
  <c r="J206"/>
  <c r="J203"/>
  <c r="J198"/>
  <c r="J183"/>
  <c r="J179"/>
  <c r="J178"/>
  <c r="BK166"/>
  <c r="BK163"/>
  <c r="BK153"/>
  <c r="J152"/>
  <c r="J139"/>
  <c r="J136"/>
  <c r="J132"/>
  <c r="J127"/>
  <c i="4" r="J233"/>
  <c r="BK228"/>
  <c r="J225"/>
  <c r="BK224"/>
  <c r="BK223"/>
  <c r="J221"/>
  <c r="BK220"/>
  <c r="J219"/>
  <c r="BK218"/>
  <c r="J216"/>
  <c r="J215"/>
  <c r="J213"/>
  <c r="J212"/>
  <c r="BK211"/>
  <c r="J201"/>
  <c r="J200"/>
  <c r="BK197"/>
  <c r="J196"/>
  <c r="J192"/>
  <c r="J181"/>
  <c r="J175"/>
  <c r="J174"/>
  <c r="J173"/>
  <c r="BK172"/>
  <c r="BK167"/>
  <c r="J166"/>
  <c r="J164"/>
  <c r="BK163"/>
  <c r="BK161"/>
  <c r="BK160"/>
  <c r="J159"/>
  <c r="BK157"/>
  <c r="J156"/>
  <c r="J153"/>
  <c r="BK152"/>
  <c r="J151"/>
  <c r="BK147"/>
  <c r="BK144"/>
  <c r="J143"/>
  <c r="J139"/>
  <c i="3" r="BK187"/>
  <c r="BK186"/>
  <c r="BK185"/>
  <c r="BK182"/>
  <c r="J181"/>
  <c r="J180"/>
  <c r="J179"/>
  <c r="J177"/>
  <c r="J176"/>
  <c r="J175"/>
  <c r="J172"/>
  <c r="J169"/>
  <c r="J168"/>
  <c r="J166"/>
  <c r="BK164"/>
  <c r="J163"/>
  <c r="BK159"/>
  <c r="J158"/>
  <c r="J155"/>
  <c r="J154"/>
  <c r="BK151"/>
  <c r="J146"/>
  <c r="BK143"/>
  <c r="BK142"/>
  <c r="BK141"/>
  <c r="J140"/>
  <c r="J137"/>
  <c r="BK131"/>
  <c i="2" r="BK456"/>
  <c r="BK451"/>
  <c r="BK447"/>
  <c r="BK444"/>
  <c r="J433"/>
  <c r="J431"/>
  <c r="BK430"/>
  <c r="BK429"/>
  <c r="J422"/>
  <c r="BK415"/>
  <c r="BK411"/>
  <c r="J410"/>
  <c r="BK408"/>
  <c r="J405"/>
  <c r="J404"/>
  <c r="J403"/>
  <c r="BK401"/>
  <c r="BK400"/>
  <c r="J397"/>
  <c r="BK384"/>
  <c r="BK381"/>
  <c r="BK377"/>
  <c r="BK368"/>
  <c r="J366"/>
  <c r="J360"/>
  <c r="J356"/>
  <c r="J352"/>
  <c r="J350"/>
  <c r="J346"/>
  <c r="BK345"/>
  <c r="J342"/>
  <c r="BK338"/>
  <c r="J332"/>
  <c r="J329"/>
  <c r="J328"/>
  <c r="BK319"/>
  <c r="BK316"/>
  <c r="J309"/>
  <c r="BK293"/>
  <c r="J288"/>
  <c r="J285"/>
  <c r="BK284"/>
  <c r="J282"/>
  <c r="BK277"/>
  <c r="J270"/>
  <c r="BK247"/>
  <c r="J246"/>
  <c r="J236"/>
  <c r="J221"/>
  <c r="J211"/>
  <c r="BK209"/>
  <c r="J194"/>
  <c r="BK185"/>
  <c r="J180"/>
  <c r="J175"/>
  <c r="BK173"/>
  <c r="BK155"/>
  <c r="J151"/>
  <c r="BK150"/>
  <c r="BK145"/>
  <c r="J144"/>
  <c r="J140"/>
  <c r="J137"/>
  <c i="19" r="J124"/>
  <c i="18" r="J187"/>
  <c r="BK186"/>
  <c i="12" r="J257"/>
  <c r="J255"/>
  <c r="J251"/>
  <c r="J245"/>
  <c r="BK237"/>
  <c r="J233"/>
  <c r="BK229"/>
  <c r="J139"/>
  <c r="J138"/>
  <c r="BK127"/>
  <c i="11" r="BK209"/>
  <c r="J209"/>
  <c r="J207"/>
  <c r="J205"/>
  <c r="BK204"/>
  <c r="J202"/>
  <c r="J200"/>
  <c r="J199"/>
  <c r="BK198"/>
  <c r="BK197"/>
  <c r="BK196"/>
  <c r="J195"/>
  <c r="BK185"/>
  <c r="J173"/>
  <c r="BK169"/>
  <c r="BK164"/>
  <c r="J155"/>
  <c r="J146"/>
  <c r="J142"/>
  <c r="BK141"/>
  <c r="J135"/>
  <c r="BK134"/>
  <c r="BK126"/>
  <c i="10" r="BK235"/>
  <c r="J229"/>
  <c r="J227"/>
  <c r="J225"/>
  <c r="J221"/>
  <c r="J215"/>
  <c r="BK207"/>
  <c r="BK197"/>
  <c r="BK176"/>
  <c r="J172"/>
  <c r="BK164"/>
  <c r="J160"/>
  <c r="BK152"/>
  <c r="BK139"/>
  <c r="J132"/>
  <c r="BK126"/>
  <c i="9" r="J215"/>
  <c r="J214"/>
  <c r="BK213"/>
  <c r="BK212"/>
  <c r="J211"/>
  <c r="BK210"/>
  <c r="J204"/>
  <c r="J203"/>
  <c r="J202"/>
  <c r="BK193"/>
  <c r="J185"/>
  <c r="J181"/>
  <c r="J176"/>
  <c r="J172"/>
  <c r="J146"/>
  <c r="BK145"/>
  <c r="BK142"/>
  <c r="J134"/>
  <c r="BK125"/>
  <c i="8" r="J195"/>
  <c r="J192"/>
  <c r="BK189"/>
  <c r="BK185"/>
  <c r="J172"/>
  <c r="BK171"/>
  <c r="BK167"/>
  <c r="J165"/>
  <c r="BK158"/>
  <c r="J145"/>
  <c r="J141"/>
  <c r="J132"/>
  <c r="BK124"/>
  <c i="7" r="J208"/>
  <c r="BK207"/>
  <c r="BK200"/>
  <c r="BK193"/>
  <c r="J187"/>
  <c r="BK178"/>
  <c r="J174"/>
  <c r="J169"/>
  <c r="J152"/>
  <c r="BK146"/>
  <c r="J141"/>
  <c r="J136"/>
  <c r="J126"/>
  <c i="6" r="BK337"/>
  <c r="J336"/>
  <c r="BK335"/>
  <c r="BK331"/>
  <c r="BK328"/>
  <c r="BK327"/>
  <c r="J324"/>
  <c r="BK323"/>
  <c r="BK320"/>
  <c r="J316"/>
  <c r="BK311"/>
  <c r="J304"/>
  <c r="BK303"/>
  <c r="BK299"/>
  <c r="BK298"/>
  <c r="J290"/>
  <c r="BK286"/>
  <c r="J279"/>
  <c r="J275"/>
  <c r="J271"/>
  <c r="J267"/>
  <c r="BK263"/>
  <c r="BK259"/>
  <c r="BK255"/>
  <c r="BK251"/>
  <c r="J229"/>
  <c r="J211"/>
  <c r="J206"/>
  <c r="J184"/>
  <c r="BK176"/>
  <c r="J163"/>
  <c r="BK136"/>
  <c r="BK126"/>
  <c i="5" r="BK276"/>
  <c r="J273"/>
  <c r="J272"/>
  <c r="BK269"/>
  <c r="BK268"/>
  <c r="BK263"/>
  <c r="J262"/>
  <c r="BK260"/>
  <c r="J259"/>
  <c r="BK257"/>
  <c r="J254"/>
  <c r="BK253"/>
  <c r="J249"/>
  <c r="BK248"/>
  <c r="J247"/>
  <c r="BK245"/>
  <c r="BK242"/>
  <c r="J240"/>
  <c r="J239"/>
  <c r="BK238"/>
  <c r="J236"/>
  <c r="BK228"/>
  <c r="J225"/>
  <c r="J222"/>
  <c r="J220"/>
  <c r="J219"/>
  <c r="J217"/>
  <c r="J216"/>
  <c r="BK207"/>
  <c r="BK206"/>
  <c r="BK195"/>
  <c r="J192"/>
  <c r="BK183"/>
  <c r="BK179"/>
  <c r="BK178"/>
  <c r="BK175"/>
  <c r="BK167"/>
  <c r="J163"/>
  <c r="J153"/>
  <c r="BK152"/>
  <c r="BK143"/>
  <c r="BK139"/>
  <c i="4" r="BK233"/>
  <c r="BK227"/>
  <c r="BK216"/>
  <c r="BK215"/>
  <c r="BK213"/>
  <c r="BK212"/>
  <c r="J211"/>
  <c r="BK210"/>
  <c r="J207"/>
  <c r="J206"/>
  <c r="J205"/>
  <c r="BK204"/>
  <c r="J203"/>
  <c r="J197"/>
  <c r="BK196"/>
  <c r="J194"/>
  <c r="J191"/>
  <c r="BK189"/>
  <c r="BK188"/>
  <c r="J187"/>
  <c r="J186"/>
  <c r="BK184"/>
  <c r="BK182"/>
  <c r="BK181"/>
  <c r="BK176"/>
  <c r="BK175"/>
  <c r="BK174"/>
  <c r="BK168"/>
  <c r="J167"/>
  <c r="J163"/>
  <c r="J161"/>
  <c r="BK159"/>
  <c r="J158"/>
  <c r="J154"/>
  <c r="BK151"/>
  <c r="J150"/>
  <c r="J149"/>
  <c r="J148"/>
  <c r="BK145"/>
  <c r="BK139"/>
  <c r="BK138"/>
  <c i="3" r="BK190"/>
  <c r="BK189"/>
  <c r="J186"/>
  <c r="J185"/>
  <c r="J183"/>
  <c r="BK181"/>
  <c r="BK176"/>
  <c r="BK175"/>
  <c r="J174"/>
  <c r="J171"/>
  <c r="J170"/>
  <c r="BK167"/>
  <c r="J164"/>
  <c r="J156"/>
  <c r="BK153"/>
  <c r="BK152"/>
  <c r="J151"/>
  <c r="BK146"/>
  <c r="BK145"/>
  <c r="BK144"/>
  <c r="BK140"/>
  <c r="J127"/>
  <c i="2" r="J460"/>
  <c r="J456"/>
  <c r="J455"/>
  <c r="J453"/>
  <c r="J452"/>
  <c r="J451"/>
  <c r="BK448"/>
  <c r="J447"/>
  <c r="BK433"/>
  <c r="J430"/>
  <c r="BK414"/>
  <c r="J413"/>
  <c r="BK412"/>
  <c r="BK404"/>
  <c r="BK403"/>
  <c r="J400"/>
  <c r="BK397"/>
  <c r="BK391"/>
  <c r="BK388"/>
  <c r="J381"/>
  <c r="J376"/>
  <c r="BK366"/>
  <c r="J363"/>
  <c r="BK360"/>
  <c r="J347"/>
  <c r="BK346"/>
  <c r="BK342"/>
  <c r="J341"/>
  <c r="J338"/>
  <c r="J335"/>
  <c r="BK332"/>
  <c r="BK329"/>
  <c r="BK326"/>
  <c r="J323"/>
  <c r="J319"/>
  <c r="J316"/>
  <c r="BK309"/>
  <c r="J304"/>
  <c r="J301"/>
  <c r="J296"/>
  <c r="BK285"/>
  <c r="J284"/>
  <c r="BK282"/>
  <c r="BK280"/>
  <c r="J279"/>
  <c r="BK268"/>
  <c r="J251"/>
  <c r="J247"/>
  <c r="BK236"/>
  <c r="J230"/>
  <c r="J210"/>
  <c r="J209"/>
  <c r="BK196"/>
  <c r="BK175"/>
  <c r="J158"/>
  <c r="J156"/>
  <c i="19" r="BK142"/>
  <c i="18" r="BK195"/>
  <c r="BK192"/>
  <c r="J188"/>
  <c r="BK187"/>
  <c r="BK182"/>
  <c r="J177"/>
  <c r="J168"/>
  <c r="J167"/>
  <c r="BK163"/>
  <c r="J161"/>
  <c r="BK160"/>
  <c r="BK158"/>
  <c r="BK157"/>
  <c r="J156"/>
  <c r="BK155"/>
  <c r="J154"/>
  <c r="BK153"/>
  <c r="BK152"/>
  <c r="BK151"/>
  <c r="BK150"/>
  <c r="BK145"/>
  <c r="BK137"/>
  <c r="BK128"/>
  <c i="17" r="BK136"/>
  <c r="J135"/>
  <c r="BK134"/>
  <c r="J127"/>
  <c r="J124"/>
  <c i="16" r="BK129"/>
  <c r="J128"/>
  <c r="J126"/>
  <c r="J125"/>
  <c r="J122"/>
  <c i="15" r="BK143"/>
  <c r="BK138"/>
  <c r="BK135"/>
  <c r="BK134"/>
  <c r="J133"/>
  <c r="BK132"/>
  <c r="J131"/>
  <c r="J130"/>
  <c r="BK129"/>
  <c r="BK128"/>
  <c r="BK124"/>
  <c r="BK123"/>
  <c r="J122"/>
  <c i="14" r="J216"/>
  <c r="J214"/>
  <c r="BK213"/>
  <c r="BK209"/>
  <c r="J206"/>
  <c r="BK188"/>
  <c r="BK185"/>
  <c r="J179"/>
  <c r="BK164"/>
  <c r="J153"/>
  <c r="J148"/>
  <c r="BK130"/>
  <c r="J122"/>
  <c i="13" r="BK182"/>
  <c r="BK178"/>
  <c r="BK177"/>
  <c r="BK176"/>
  <c r="BK171"/>
  <c r="J167"/>
  <c r="BK165"/>
  <c r="J165"/>
  <c r="BK164"/>
  <c r="J163"/>
  <c r="J162"/>
  <c r="BK161"/>
  <c r="J160"/>
  <c r="J156"/>
  <c r="BK155"/>
  <c r="J151"/>
  <c r="BK150"/>
  <c r="J147"/>
  <c r="J138"/>
  <c r="BK134"/>
  <c r="J130"/>
  <c r="J129"/>
  <c r="J125"/>
  <c r="BK124"/>
  <c i="12" r="BK275"/>
  <c r="J275"/>
  <c r="J273"/>
  <c r="BK272"/>
  <c r="BK270"/>
  <c r="J270"/>
  <c r="BK269"/>
  <c r="BK268"/>
  <c r="J267"/>
  <c r="BK266"/>
  <c r="J265"/>
  <c r="J263"/>
  <c r="J262"/>
  <c r="J261"/>
  <c r="BK260"/>
  <c r="J258"/>
  <c r="BK256"/>
  <c r="BK250"/>
  <c r="BK245"/>
  <c r="BK220"/>
  <c r="J210"/>
  <c r="J209"/>
  <c r="J197"/>
  <c r="BK189"/>
  <c r="BK182"/>
  <c r="BK178"/>
  <c r="J148"/>
  <c r="BK147"/>
  <c r="J143"/>
  <c r="BK139"/>
  <c r="J127"/>
  <c r="J126"/>
  <c i="11" r="BK206"/>
  <c r="J204"/>
  <c r="J203"/>
  <c r="J201"/>
  <c r="BK194"/>
  <c r="BK189"/>
  <c r="J185"/>
  <c r="J169"/>
  <c r="J168"/>
  <c r="BK160"/>
  <c r="J159"/>
  <c r="BK146"/>
  <c r="BK145"/>
  <c r="BK135"/>
  <c r="J134"/>
  <c r="J125"/>
  <c i="10" r="BK237"/>
  <c r="J237"/>
  <c r="J235"/>
  <c r="J232"/>
  <c r="J230"/>
  <c r="J226"/>
  <c r="BK219"/>
  <c r="J211"/>
  <c r="BK203"/>
  <c r="BK202"/>
  <c r="J197"/>
  <c r="J192"/>
  <c r="BK185"/>
  <c r="BK184"/>
  <c r="BK180"/>
  <c r="BK167"/>
  <c r="J152"/>
  <c r="BK140"/>
  <c r="J139"/>
  <c r="BK132"/>
  <c i="9" r="BK217"/>
  <c r="BK215"/>
  <c r="J213"/>
  <c r="BK211"/>
  <c r="J210"/>
  <c r="BK209"/>
  <c r="J208"/>
  <c r="BK203"/>
  <c r="BK202"/>
  <c r="J193"/>
  <c r="BK189"/>
  <c r="BK177"/>
  <c r="BK176"/>
  <c r="BK172"/>
  <c r="BK155"/>
  <c r="BK146"/>
  <c r="BK134"/>
  <c r="J126"/>
  <c i="8" r="BK195"/>
  <c r="BK194"/>
  <c r="BK192"/>
  <c r="J189"/>
  <c r="BK184"/>
  <c r="J180"/>
  <c r="BK172"/>
  <c r="BK165"/>
  <c r="BK161"/>
  <c r="BK154"/>
  <c i="7" r="BK209"/>
  <c r="BK208"/>
  <c r="BK197"/>
  <c r="J193"/>
  <c r="J188"/>
  <c r="J186"/>
  <c r="BK182"/>
  <c i="6" r="BK247"/>
  <c r="BK238"/>
  <c r="BK163"/>
  <c r="J154"/>
  <c r="BK145"/>
  <c i="5" r="J274"/>
  <c r="BK273"/>
  <c r="J269"/>
  <c r="J268"/>
  <c r="BK259"/>
  <c r="J257"/>
  <c r="BK255"/>
  <c r="J251"/>
  <c r="J250"/>
  <c r="J248"/>
  <c r="BK246"/>
  <c r="J244"/>
  <c r="J241"/>
  <c r="BK239"/>
  <c r="J238"/>
  <c r="J237"/>
  <c r="BK235"/>
  <c r="BK229"/>
  <c r="BK224"/>
  <c r="BK221"/>
  <c r="BK220"/>
  <c r="BK219"/>
  <c r="BK218"/>
  <c r="BK211"/>
  <c r="BK198"/>
  <c r="J195"/>
  <c r="J175"/>
  <c r="J166"/>
  <c r="J162"/>
  <c r="J143"/>
  <c r="BK136"/>
  <c i="4" r="BK234"/>
  <c r="J234"/>
  <c r="BK232"/>
  <c r="J229"/>
  <c r="J224"/>
  <c r="J223"/>
  <c r="BK221"/>
  <c r="BK209"/>
  <c r="J208"/>
  <c r="BK205"/>
  <c r="J204"/>
  <c r="BK203"/>
  <c r="BK202"/>
  <c r="BK195"/>
  <c r="BK194"/>
  <c r="BK193"/>
  <c r="J189"/>
  <c r="BK187"/>
  <c r="BK186"/>
  <c r="J182"/>
  <c r="BK180"/>
  <c r="BK179"/>
  <c r="J176"/>
  <c r="J172"/>
  <c r="J171"/>
  <c r="BK170"/>
  <c r="J168"/>
  <c r="BK166"/>
  <c r="J165"/>
  <c r="J160"/>
  <c r="J157"/>
  <c r="BK156"/>
  <c r="J155"/>
  <c r="J152"/>
  <c r="BK150"/>
  <c r="BK149"/>
  <c r="BK148"/>
  <c r="J147"/>
  <c r="J146"/>
  <c r="J145"/>
  <c r="J144"/>
  <c r="J138"/>
  <c r="J134"/>
  <c i="3" r="J188"/>
  <c r="BK180"/>
  <c r="BK179"/>
  <c r="J178"/>
  <c r="BK177"/>
  <c r="BK174"/>
  <c r="BK173"/>
  <c r="BK170"/>
  <c r="BK169"/>
  <c r="BK168"/>
  <c r="BK166"/>
  <c r="BK163"/>
  <c r="BK158"/>
  <c r="BK157"/>
  <c r="BK156"/>
  <c r="BK154"/>
  <c r="J152"/>
  <c r="BK150"/>
  <c r="J149"/>
  <c r="J148"/>
  <c r="J145"/>
  <c r="J144"/>
  <c r="J141"/>
  <c r="BK137"/>
  <c r="BK133"/>
  <c r="J132"/>
  <c r="BK127"/>
  <c i="2" r="BK461"/>
  <c r="J461"/>
  <c r="BK460"/>
  <c r="BK457"/>
  <c r="BK452"/>
  <c r="BK449"/>
  <c r="BK431"/>
  <c r="J429"/>
  <c r="BK423"/>
  <c r="BK422"/>
  <c r="J417"/>
  <c r="BK413"/>
  <c r="J411"/>
  <c r="J408"/>
  <c r="BK405"/>
  <c r="J401"/>
  <c r="BK328"/>
  <c r="J326"/>
  <c r="BK301"/>
  <c r="BK296"/>
  <c r="J281"/>
  <c r="J280"/>
  <c r="BK279"/>
  <c r="J278"/>
  <c r="BK276"/>
  <c r="J269"/>
  <c r="J268"/>
  <c r="J257"/>
  <c r="BK246"/>
  <c r="BK230"/>
  <c r="J226"/>
  <c r="BK210"/>
  <c r="BK190"/>
  <c r="J186"/>
  <c r="J185"/>
  <c r="BK180"/>
  <c r="J174"/>
  <c r="J173"/>
  <c r="J163"/>
  <c r="BK158"/>
  <c r="J155"/>
  <c r="BK151"/>
  <c r="BK137"/>
  <c l="1" r="BK136"/>
  <c r="BK135"/>
  <c r="J135"/>
  <c r="J97"/>
  <c r="BK157"/>
  <c r="J157"/>
  <c r="J99"/>
  <c r="BK195"/>
  <c r="J195"/>
  <c r="J100"/>
  <c r="BK225"/>
  <c r="J225"/>
  <c r="J101"/>
  <c r="BK256"/>
  <c r="J256"/>
  <c r="J102"/>
  <c r="BK283"/>
  <c r="J283"/>
  <c r="J103"/>
  <c r="P283"/>
  <c r="R287"/>
  <c r="P327"/>
  <c r="R351"/>
  <c r="P367"/>
  <c r="BK416"/>
  <c r="J416"/>
  <c r="J111"/>
  <c r="R432"/>
  <c r="P450"/>
  <c r="R454"/>
  <c i="3" r="P126"/>
  <c r="P125"/>
  <c r="P139"/>
  <c r="P147"/>
  <c r="R165"/>
  <c r="R184"/>
  <c i="4" r="R133"/>
  <c r="P162"/>
  <c r="BK169"/>
  <c r="J169"/>
  <c r="J100"/>
  <c r="BK185"/>
  <c r="J185"/>
  <c r="J102"/>
  <c r="T185"/>
  <c r="T190"/>
  <c r="T199"/>
  <c r="T214"/>
  <c r="R217"/>
  <c r="T222"/>
  <c r="T226"/>
  <c r="T231"/>
  <c r="T230"/>
  <c i="5" r="R126"/>
  <c r="R202"/>
  <c r="T215"/>
  <c r="T223"/>
  <c r="BK267"/>
  <c r="J267"/>
  <c r="J103"/>
  <c i="6" r="BK125"/>
  <c r="P210"/>
  <c r="P289"/>
  <c r="P315"/>
  <c r="P334"/>
  <c i="7" r="BK125"/>
  <c r="P173"/>
  <c r="P185"/>
  <c r="P192"/>
  <c r="R206"/>
  <c i="8" r="T123"/>
  <c r="R153"/>
  <c r="BK166"/>
  <c r="J166"/>
  <c r="J100"/>
  <c r="BK193"/>
  <c r="J193"/>
  <c r="J101"/>
  <c i="9" r="T124"/>
  <c r="P175"/>
  <c r="R184"/>
  <c r="T201"/>
  <c i="10" r="BK125"/>
  <c r="R186"/>
  <c r="R214"/>
  <c r="R220"/>
  <c r="P233"/>
  <c i="11" r="P124"/>
  <c r="T167"/>
  <c r="P176"/>
  <c r="T193"/>
  <c i="12" r="P125"/>
  <c r="BK211"/>
  <c r="J211"/>
  <c r="J99"/>
  <c r="T211"/>
  <c r="BK249"/>
  <c r="J249"/>
  <c r="J101"/>
  <c r="T249"/>
  <c r="T271"/>
  <c i="13" r="R123"/>
  <c r="P166"/>
  <c r="P175"/>
  <c i="14" r="T121"/>
  <c r="T120"/>
  <c r="T119"/>
  <c i="15" r="BK121"/>
  <c r="T121"/>
  <c r="T120"/>
  <c r="T119"/>
  <c i="17" r="R123"/>
  <c r="R122"/>
  <c r="P130"/>
  <c r="BK133"/>
  <c r="J133"/>
  <c r="J101"/>
  <c r="R133"/>
  <c i="18" r="P123"/>
  <c r="BK149"/>
  <c r="J149"/>
  <c r="J99"/>
  <c r="P193"/>
  <c i="19" r="BK137"/>
  <c r="J137"/>
  <c r="J100"/>
  <c i="2" r="T136"/>
  <c r="T157"/>
  <c r="T195"/>
  <c r="T225"/>
  <c r="R256"/>
  <c r="T283"/>
  <c r="T287"/>
  <c r="T327"/>
  <c r="P351"/>
  <c r="R367"/>
  <c r="P402"/>
  <c r="T402"/>
  <c r="R409"/>
  <c r="T416"/>
  <c r="BK432"/>
  <c r="J432"/>
  <c r="J112"/>
  <c r="BK450"/>
  <c r="J450"/>
  <c r="J113"/>
  <c r="T450"/>
  <c r="BK454"/>
  <c r="J454"/>
  <c r="J114"/>
  <c i="3" r="R126"/>
  <c r="R125"/>
  <c r="BK139"/>
  <c r="J139"/>
  <c r="J101"/>
  <c r="BK147"/>
  <c r="J147"/>
  <c r="J102"/>
  <c r="BK165"/>
  <c r="J165"/>
  <c r="J103"/>
  <c r="BK184"/>
  <c r="J184"/>
  <c r="J104"/>
  <c i="4" r="T133"/>
  <c r="R169"/>
  <c r="BK190"/>
  <c r="J190"/>
  <c r="J103"/>
  <c r="P199"/>
  <c r="P214"/>
  <c r="P217"/>
  <c r="P222"/>
  <c r="BK226"/>
  <c r="J226"/>
  <c r="J109"/>
  <c r="P231"/>
  <c r="P230"/>
  <c i="5" r="BK126"/>
  <c r="BK202"/>
  <c r="J202"/>
  <c r="J99"/>
  <c r="T202"/>
  <c r="R215"/>
  <c r="R223"/>
  <c r="P261"/>
  <c r="R267"/>
  <c i="6" r="R125"/>
  <c r="T210"/>
  <c r="T289"/>
  <c r="T315"/>
  <c r="T334"/>
  <c i="7" r="P125"/>
  <c r="P124"/>
  <c r="P123"/>
  <c i="1" r="AU100"/>
  <c i="7" r="T173"/>
  <c r="T185"/>
  <c r="T192"/>
  <c r="P206"/>
  <c i="8" r="BK123"/>
  <c r="J123"/>
  <c r="J98"/>
  <c r="BK153"/>
  <c r="J153"/>
  <c r="J99"/>
  <c r="R166"/>
  <c r="R193"/>
  <c i="9" r="R124"/>
  <c r="BK184"/>
  <c r="J184"/>
  <c r="J100"/>
  <c r="BK201"/>
  <c r="J201"/>
  <c r="J101"/>
  <c i="10" r="T125"/>
  <c r="T186"/>
  <c r="BK220"/>
  <c r="J220"/>
  <c r="J101"/>
  <c r="BK233"/>
  <c r="J233"/>
  <c r="J102"/>
  <c i="11" r="R124"/>
  <c r="T124"/>
  <c r="BK167"/>
  <c r="J167"/>
  <c r="J99"/>
  <c r="BK176"/>
  <c r="J176"/>
  <c r="J100"/>
  <c r="P193"/>
  <c i="18" r="T123"/>
  <c r="P149"/>
  <c r="BK193"/>
  <c r="J193"/>
  <c r="J101"/>
  <c r="R193"/>
  <c i="19" r="R137"/>
  <c i="2" r="P136"/>
  <c r="P157"/>
  <c r="R195"/>
  <c r="P225"/>
  <c r="P256"/>
  <c r="BK287"/>
  <c r="J287"/>
  <c r="J105"/>
  <c r="BK327"/>
  <c r="J327"/>
  <c r="J106"/>
  <c r="BK351"/>
  <c r="J351"/>
  <c r="J107"/>
  <c r="T351"/>
  <c r="T367"/>
  <c r="R402"/>
  <c r="BK409"/>
  <c r="J409"/>
  <c r="J110"/>
  <c r="T409"/>
  <c r="R416"/>
  <c r="T432"/>
  <c r="R450"/>
  <c r="P454"/>
  <c i="3" r="T126"/>
  <c r="T125"/>
  <c r="T139"/>
  <c r="T147"/>
  <c r="T165"/>
  <c r="P184"/>
  <c i="4" r="P133"/>
  <c r="R162"/>
  <c r="T169"/>
  <c r="P185"/>
  <c r="R190"/>
  <c r="BK199"/>
  <c r="J199"/>
  <c r="J105"/>
  <c r="BK214"/>
  <c r="J214"/>
  <c r="J106"/>
  <c r="R214"/>
  <c r="BK222"/>
  <c r="J222"/>
  <c r="J108"/>
  <c r="P226"/>
  <c r="R231"/>
  <c r="R230"/>
  <c i="5" r="T126"/>
  <c r="BK215"/>
  <c r="J215"/>
  <c r="J100"/>
  <c r="P223"/>
  <c r="R261"/>
  <c r="P267"/>
  <c i="6" r="P125"/>
  <c r="P124"/>
  <c r="P123"/>
  <c i="1" r="AU99"/>
  <c i="6" r="BK210"/>
  <c r="J210"/>
  <c r="J100"/>
  <c r="BK289"/>
  <c r="J289"/>
  <c r="J101"/>
  <c r="BK315"/>
  <c r="J315"/>
  <c r="J102"/>
  <c r="BK334"/>
  <c r="J334"/>
  <c r="J103"/>
  <c i="7" r="T125"/>
  <c r="R173"/>
  <c r="BK192"/>
  <c r="J192"/>
  <c r="J102"/>
  <c r="BK206"/>
  <c r="J206"/>
  <c r="J103"/>
  <c i="8" r="P123"/>
  <c r="T153"/>
  <c r="T166"/>
  <c r="T193"/>
  <c i="9" r="BK124"/>
  <c r="J124"/>
  <c r="J98"/>
  <c r="BK175"/>
  <c r="J175"/>
  <c r="J99"/>
  <c r="T175"/>
  <c r="P184"/>
  <c r="P201"/>
  <c i="10" r="P125"/>
  <c r="BK186"/>
  <c r="J186"/>
  <c r="J99"/>
  <c r="BK214"/>
  <c r="J214"/>
  <c r="J100"/>
  <c r="T220"/>
  <c r="R233"/>
  <c i="11" r="R167"/>
  <c r="R176"/>
  <c r="BK193"/>
  <c r="J193"/>
  <c r="J101"/>
  <c i="12" r="BK125"/>
  <c r="J125"/>
  <c r="J98"/>
  <c r="T125"/>
  <c r="T124"/>
  <c r="T123"/>
  <c r="P211"/>
  <c r="R249"/>
  <c r="BK271"/>
  <c r="J271"/>
  <c r="J102"/>
  <c r="P271"/>
  <c i="13" r="BK123"/>
  <c r="J123"/>
  <c r="J98"/>
  <c r="P123"/>
  <c r="P122"/>
  <c r="P121"/>
  <c i="1" r="AU106"/>
  <c i="13" r="BK166"/>
  <c r="J166"/>
  <c r="J99"/>
  <c r="R166"/>
  <c r="T166"/>
  <c r="T175"/>
  <c i="14" r="P121"/>
  <c r="P120"/>
  <c r="P119"/>
  <c i="1" r="AU107"/>
  <c i="15" r="R121"/>
  <c r="R120"/>
  <c r="R119"/>
  <c i="17" r="T123"/>
  <c r="T122"/>
  <c r="T130"/>
  <c r="P133"/>
  <c i="18" r="BK123"/>
  <c r="J123"/>
  <c r="J98"/>
  <c r="R149"/>
  <c i="19" r="BK122"/>
  <c r="J122"/>
  <c r="J98"/>
  <c r="P122"/>
  <c r="R122"/>
  <c r="T122"/>
  <c r="BK129"/>
  <c r="J129"/>
  <c r="J99"/>
  <c r="P129"/>
  <c r="R129"/>
  <c r="T129"/>
  <c r="P137"/>
  <c i="2" r="R136"/>
  <c r="R157"/>
  <c r="P195"/>
  <c r="R225"/>
  <c r="T256"/>
  <c r="R283"/>
  <c r="P287"/>
  <c r="R327"/>
  <c r="BK367"/>
  <c r="J367"/>
  <c r="J108"/>
  <c r="BK402"/>
  <c r="J402"/>
  <c r="J109"/>
  <c r="P409"/>
  <c r="P416"/>
  <c r="P432"/>
  <c r="T454"/>
  <c i="3" r="BK126"/>
  <c r="J126"/>
  <c r="J98"/>
  <c r="R139"/>
  <c r="R147"/>
  <c r="P165"/>
  <c r="T184"/>
  <c i="4" r="BK133"/>
  <c r="J133"/>
  <c r="J98"/>
  <c r="BK162"/>
  <c r="J162"/>
  <c r="J99"/>
  <c r="T162"/>
  <c r="P169"/>
  <c r="R185"/>
  <c r="P190"/>
  <c r="R199"/>
  <c r="BK217"/>
  <c r="J217"/>
  <c r="J107"/>
  <c r="T217"/>
  <c r="R222"/>
  <c r="R226"/>
  <c r="BK231"/>
  <c r="J231"/>
  <c r="J111"/>
  <c i="5" r="P126"/>
  <c r="P125"/>
  <c r="P124"/>
  <c i="1" r="AU98"/>
  <c i="5" r="P202"/>
  <c r="P215"/>
  <c r="BK223"/>
  <c r="J223"/>
  <c r="J101"/>
  <c r="BK261"/>
  <c r="J261"/>
  <c r="J102"/>
  <c r="T261"/>
  <c r="T267"/>
  <c i="6" r="T125"/>
  <c r="T124"/>
  <c r="T123"/>
  <c r="R210"/>
  <c r="R289"/>
  <c r="R315"/>
  <c r="R334"/>
  <c i="7" r="R125"/>
  <c r="BK173"/>
  <c r="J173"/>
  <c r="J100"/>
  <c r="BK185"/>
  <c r="J185"/>
  <c r="J101"/>
  <c r="R185"/>
  <c r="R192"/>
  <c r="T206"/>
  <c i="8" r="R123"/>
  <c r="R122"/>
  <c r="R121"/>
  <c r="P153"/>
  <c r="P166"/>
  <c r="P193"/>
  <c i="9" r="P124"/>
  <c r="P123"/>
  <c r="P122"/>
  <c i="1" r="AU102"/>
  <c i="9" r="R175"/>
  <c r="T184"/>
  <c r="R201"/>
  <c i="10" r="R125"/>
  <c r="R124"/>
  <c r="R123"/>
  <c r="P186"/>
  <c r="P214"/>
  <c r="T214"/>
  <c r="P220"/>
  <c r="T233"/>
  <c i="11" r="BK124"/>
  <c r="J124"/>
  <c r="J98"/>
  <c r="P167"/>
  <c r="T176"/>
  <c r="R193"/>
  <c i="12" r="R125"/>
  <c r="R124"/>
  <c r="R123"/>
  <c r="R211"/>
  <c r="P249"/>
  <c r="R271"/>
  <c i="13" r="T123"/>
  <c r="T122"/>
  <c r="T121"/>
  <c r="BK175"/>
  <c r="J175"/>
  <c r="J100"/>
  <c r="R175"/>
  <c i="14" r="BK121"/>
  <c r="J121"/>
  <c r="J98"/>
  <c r="R121"/>
  <c r="R120"/>
  <c r="R119"/>
  <c i="15" r="P121"/>
  <c r="P120"/>
  <c r="P119"/>
  <c i="1" r="AU108"/>
  <c i="16" r="BK121"/>
  <c r="J121"/>
  <c r="J98"/>
  <c r="P121"/>
  <c r="P120"/>
  <c r="P119"/>
  <c i="1" r="AU109"/>
  <c i="16" r="R121"/>
  <c r="R120"/>
  <c r="R119"/>
  <c r="T121"/>
  <c r="T120"/>
  <c r="T119"/>
  <c i="17" r="BK123"/>
  <c r="BK122"/>
  <c r="J122"/>
  <c r="J97"/>
  <c r="P123"/>
  <c r="P122"/>
  <c r="BK130"/>
  <c r="J130"/>
  <c r="J100"/>
  <c r="R130"/>
  <c r="R129"/>
  <c r="T133"/>
  <c i="18" r="R123"/>
  <c r="R122"/>
  <c r="R121"/>
  <c r="T149"/>
  <c r="T193"/>
  <c i="19" r="T137"/>
  <c i="2" r="F91"/>
  <c r="F92"/>
  <c r="J131"/>
  <c r="BE140"/>
  <c r="BE144"/>
  <c r="BE145"/>
  <c r="BE155"/>
  <c r="BE175"/>
  <c r="BE194"/>
  <c r="BE196"/>
  <c r="BE269"/>
  <c r="BE280"/>
  <c r="BE281"/>
  <c r="BE285"/>
  <c r="BE288"/>
  <c r="BE293"/>
  <c r="BE304"/>
  <c r="BE323"/>
  <c r="BE415"/>
  <c r="BE433"/>
  <c r="BE444"/>
  <c r="BE453"/>
  <c r="BE455"/>
  <c r="BE460"/>
  <c r="BE461"/>
  <c i="3" r="E85"/>
  <c r="J89"/>
  <c r="F91"/>
  <c r="J120"/>
  <c r="BE142"/>
  <c r="BE148"/>
  <c r="BE159"/>
  <c r="BE171"/>
  <c r="BE172"/>
  <c r="BE173"/>
  <c r="BE175"/>
  <c r="BE182"/>
  <c r="BE185"/>
  <c r="BE189"/>
  <c r="BE190"/>
  <c i="4" r="E85"/>
  <c r="J91"/>
  <c r="F127"/>
  <c r="J128"/>
  <c r="BE151"/>
  <c r="BE153"/>
  <c r="BE158"/>
  <c r="BE161"/>
  <c r="BE163"/>
  <c r="BE172"/>
  <c r="BE182"/>
  <c r="BE191"/>
  <c r="BE197"/>
  <c r="BE200"/>
  <c r="BE207"/>
  <c r="BE210"/>
  <c r="BE211"/>
  <c r="BE218"/>
  <c r="BE219"/>
  <c r="BE227"/>
  <c r="BE234"/>
  <c i="5" r="J91"/>
  <c r="J92"/>
  <c r="BE127"/>
  <c r="BE179"/>
  <c r="BE183"/>
  <c r="BE192"/>
  <c r="BE203"/>
  <c r="BE206"/>
  <c r="BE216"/>
  <c r="BE225"/>
  <c r="BE240"/>
  <c r="BE247"/>
  <c r="BE251"/>
  <c r="BE252"/>
  <c r="BE253"/>
  <c r="BE256"/>
  <c r="BE263"/>
  <c r="BE274"/>
  <c i="6" r="E85"/>
  <c r="J91"/>
  <c r="F120"/>
  <c r="BE131"/>
  <c r="BE176"/>
  <c r="BK205"/>
  <c r="J205"/>
  <c r="J99"/>
  <c i="7" r="J91"/>
  <c r="E113"/>
  <c r="BE126"/>
  <c r="BE200"/>
  <c r="BK168"/>
  <c r="J168"/>
  <c r="J99"/>
  <c i="8" r="E85"/>
  <c r="J89"/>
  <c r="J117"/>
  <c r="BE167"/>
  <c i="9" r="J92"/>
  <c r="J118"/>
  <c r="BE125"/>
  <c r="BE146"/>
  <c r="BE168"/>
  <c r="BE181"/>
  <c r="BE197"/>
  <c r="BE203"/>
  <c r="BE204"/>
  <c r="BE215"/>
  <c r="BE217"/>
  <c i="10" r="F92"/>
  <c r="J120"/>
  <c r="BE126"/>
  <c r="BE160"/>
  <c r="BE172"/>
  <c r="BE180"/>
  <c r="BE187"/>
  <c r="BE207"/>
  <c r="BE221"/>
  <c r="BE230"/>
  <c r="BE237"/>
  <c i="11" r="F92"/>
  <c r="BE142"/>
  <c r="BE177"/>
  <c r="BE195"/>
  <c r="BE197"/>
  <c r="BE198"/>
  <c r="BE201"/>
  <c i="12" r="J89"/>
  <c r="E113"/>
  <c r="F119"/>
  <c r="BE131"/>
  <c r="BE163"/>
  <c r="BE178"/>
  <c r="BE189"/>
  <c r="BE192"/>
  <c r="BE201"/>
  <c r="BE233"/>
  <c r="BE258"/>
  <c r="BE259"/>
  <c r="BE261"/>
  <c r="BE264"/>
  <c r="BE265"/>
  <c r="BE268"/>
  <c r="BE269"/>
  <c r="BE273"/>
  <c r="BE275"/>
  <c i="13" r="E85"/>
  <c r="F91"/>
  <c r="J92"/>
  <c r="J115"/>
  <c r="J117"/>
  <c r="F118"/>
  <c r="BE130"/>
  <c r="BE143"/>
  <c r="BE151"/>
  <c r="BE160"/>
  <c r="BE163"/>
  <c r="BE165"/>
  <c r="BE167"/>
  <c r="BE171"/>
  <c r="BE178"/>
  <c r="BE179"/>
  <c i="14" r="F91"/>
  <c r="E109"/>
  <c r="J113"/>
  <c r="BE134"/>
  <c r="BE164"/>
  <c r="BE179"/>
  <c r="BE185"/>
  <c r="BE206"/>
  <c r="BE209"/>
  <c r="BE216"/>
  <c i="15" r="F91"/>
  <c r="F92"/>
  <c r="J113"/>
  <c r="J115"/>
  <c r="J116"/>
  <c r="BE122"/>
  <c r="BE125"/>
  <c r="BE130"/>
  <c r="BE131"/>
  <c r="BE132"/>
  <c r="BE138"/>
  <c i="16" r="E85"/>
  <c r="J89"/>
  <c r="J91"/>
  <c r="J92"/>
  <c r="F115"/>
  <c r="F116"/>
  <c r="BE128"/>
  <c i="17" r="F92"/>
  <c r="F117"/>
  <c r="J118"/>
  <c r="BE126"/>
  <c r="BE134"/>
  <c r="BE135"/>
  <c i="18" r="E85"/>
  <c r="J91"/>
  <c r="J92"/>
  <c r="F117"/>
  <c r="F118"/>
  <c r="BE124"/>
  <c r="BE129"/>
  <c r="BE145"/>
  <c r="BE150"/>
  <c r="BE151"/>
  <c r="BE155"/>
  <c r="BE157"/>
  <c r="BE160"/>
  <c r="BE162"/>
  <c r="BE194"/>
  <c i="2" r="J91"/>
  <c r="J128"/>
  <c r="BE137"/>
  <c r="BE150"/>
  <c r="BE163"/>
  <c r="BE174"/>
  <c r="BE180"/>
  <c r="BE185"/>
  <c r="BE190"/>
  <c r="BE211"/>
  <c r="BE221"/>
  <c r="BE309"/>
  <c r="BE326"/>
  <c r="BE356"/>
  <c r="BE363"/>
  <c r="BE368"/>
  <c r="BE377"/>
  <c r="BE388"/>
  <c r="BE391"/>
  <c r="BE401"/>
  <c r="BE408"/>
  <c r="BE410"/>
  <c r="BE411"/>
  <c r="BE417"/>
  <c r="BE422"/>
  <c r="BE423"/>
  <c r="BE430"/>
  <c r="BE431"/>
  <c r="BE449"/>
  <c r="BE456"/>
  <c r="BE457"/>
  <c i="3" r="J92"/>
  <c r="F121"/>
  <c r="BE127"/>
  <c r="BE131"/>
  <c r="BE133"/>
  <c r="BE141"/>
  <c r="BE149"/>
  <c r="BE154"/>
  <c r="BE156"/>
  <c r="BE158"/>
  <c r="BE168"/>
  <c r="BE176"/>
  <c r="BE187"/>
  <c r="BK136"/>
  <c r="J136"/>
  <c r="J99"/>
  <c i="4" r="F92"/>
  <c r="BE138"/>
  <c r="BE143"/>
  <c r="BE146"/>
  <c r="BE154"/>
  <c r="BE156"/>
  <c r="BE157"/>
  <c r="BE164"/>
  <c r="BE165"/>
  <c r="BE166"/>
  <c r="BE167"/>
  <c r="BE171"/>
  <c r="BE173"/>
  <c r="BE192"/>
  <c r="BE194"/>
  <c r="BE208"/>
  <c r="BE220"/>
  <c r="BE221"/>
  <c r="BE223"/>
  <c r="BE224"/>
  <c r="BE225"/>
  <c r="BE232"/>
  <c i="5" r="E85"/>
  <c r="F92"/>
  <c r="J118"/>
  <c r="BE132"/>
  <c r="BE153"/>
  <c r="BE166"/>
  <c r="BE217"/>
  <c r="BE218"/>
  <c r="BE229"/>
  <c r="BE236"/>
  <c r="BE250"/>
  <c r="BE257"/>
  <c r="BE273"/>
  <c r="BE276"/>
  <c i="6" r="J92"/>
  <c r="F119"/>
  <c r="BE126"/>
  <c r="BE180"/>
  <c r="BE211"/>
  <c r="BE238"/>
  <c r="BE247"/>
  <c r="BE251"/>
  <c r="BE259"/>
  <c r="BE275"/>
  <c r="BE282"/>
  <c r="BE299"/>
  <c r="BE311"/>
  <c r="BE316"/>
  <c r="BE336"/>
  <c r="BE337"/>
  <c i="7" r="F119"/>
  <c r="BE136"/>
  <c r="BE146"/>
  <c r="BE178"/>
  <c r="BE186"/>
  <c r="BE209"/>
  <c i="8" r="F91"/>
  <c r="J118"/>
  <c r="BE140"/>
  <c r="BE172"/>
  <c r="BE180"/>
  <c r="BE192"/>
  <c r="BE194"/>
  <c r="BE195"/>
  <c i="9" r="F91"/>
  <c r="E112"/>
  <c r="BE141"/>
  <c r="BE142"/>
  <c r="BE155"/>
  <c r="BE159"/>
  <c r="BE176"/>
  <c r="BE205"/>
  <c r="BE208"/>
  <c r="BE209"/>
  <c i="10" r="F91"/>
  <c r="J117"/>
  <c r="BE185"/>
  <c r="BE202"/>
  <c r="BE215"/>
  <c r="BE227"/>
  <c r="BE231"/>
  <c r="BE235"/>
  <c r="BK236"/>
  <c r="J236"/>
  <c r="J103"/>
  <c i="11" r="J91"/>
  <c r="F118"/>
  <c r="BE159"/>
  <c r="BE205"/>
  <c r="BE206"/>
  <c r="BE207"/>
  <c r="BE209"/>
  <c i="12" r="J92"/>
  <c r="BE229"/>
  <c i="18" r="BE168"/>
  <c r="BE181"/>
  <c r="BE182"/>
  <c r="BE187"/>
  <c i="19" r="F91"/>
  <c r="J91"/>
  <c r="J92"/>
  <c r="F117"/>
  <c r="BE123"/>
  <c r="BE142"/>
  <c i="2" r="E85"/>
  <c r="BE156"/>
  <c r="BE158"/>
  <c r="BE173"/>
  <c r="BE186"/>
  <c r="BE210"/>
  <c r="BE226"/>
  <c r="BE236"/>
  <c r="BE246"/>
  <c r="BE247"/>
  <c r="BE251"/>
  <c r="BE257"/>
  <c r="BE268"/>
  <c r="BE270"/>
  <c r="BE276"/>
  <c r="BE278"/>
  <c r="BE296"/>
  <c r="BE301"/>
  <c r="BE316"/>
  <c r="BE319"/>
  <c r="BE329"/>
  <c r="BE332"/>
  <c r="BE335"/>
  <c r="BE341"/>
  <c r="BE342"/>
  <c r="BE347"/>
  <c r="BE350"/>
  <c r="BE352"/>
  <c r="BE360"/>
  <c r="BE397"/>
  <c r="BE412"/>
  <c r="BE413"/>
  <c r="BE414"/>
  <c r="BE448"/>
  <c r="BE452"/>
  <c i="3" r="BE144"/>
  <c r="BE145"/>
  <c r="BE150"/>
  <c r="BE152"/>
  <c r="BE155"/>
  <c r="BE157"/>
  <c r="BE166"/>
  <c r="BE170"/>
  <c r="BE178"/>
  <c r="BE183"/>
  <c r="BE188"/>
  <c i="4" r="BE134"/>
  <c r="BE139"/>
  <c r="BE145"/>
  <c r="BE147"/>
  <c r="BE148"/>
  <c r="BE149"/>
  <c r="BE150"/>
  <c r="BE155"/>
  <c r="BE168"/>
  <c r="BE170"/>
  <c r="BE179"/>
  <c r="BE181"/>
  <c r="BE184"/>
  <c r="BE187"/>
  <c r="BE188"/>
  <c r="BE193"/>
  <c r="BE196"/>
  <c r="BE201"/>
  <c r="BE202"/>
  <c r="BE204"/>
  <c r="BE205"/>
  <c r="BE206"/>
  <c r="BE213"/>
  <c r="BE215"/>
  <c r="BE229"/>
  <c r="BE233"/>
  <c r="BK183"/>
  <c r="J183"/>
  <c r="J101"/>
  <c i="5" r="BE162"/>
  <c r="BE167"/>
  <c r="BE207"/>
  <c r="BE211"/>
  <c r="BE221"/>
  <c r="BE228"/>
  <c r="BE237"/>
  <c r="BE238"/>
  <c r="BE241"/>
  <c r="BE242"/>
  <c r="BE244"/>
  <c r="BE254"/>
  <c r="BE255"/>
  <c r="BE260"/>
  <c r="BK275"/>
  <c r="J275"/>
  <c r="J104"/>
  <c i="6" r="J89"/>
  <c r="BE145"/>
  <c r="BE154"/>
  <c r="BE163"/>
  <c r="BE220"/>
  <c r="BE229"/>
  <c r="BE255"/>
  <c r="BE271"/>
  <c r="BE279"/>
  <c r="BE290"/>
  <c r="BE320"/>
  <c r="BE323"/>
  <c r="BE331"/>
  <c r="BE335"/>
  <c i="7" r="J89"/>
  <c r="F92"/>
  <c r="BE141"/>
  <c r="BE152"/>
  <c r="BE182"/>
  <c r="BE188"/>
  <c r="BE193"/>
  <c i="8" r="BE132"/>
  <c r="BE141"/>
  <c r="BE171"/>
  <c i="9" r="J89"/>
  <c r="F92"/>
  <c r="BE134"/>
  <c r="BE172"/>
  <c r="BE177"/>
  <c r="BE189"/>
  <c r="BE202"/>
  <c r="BE213"/>
  <c r="BE214"/>
  <c r="BK216"/>
  <c r="J216"/>
  <c r="J102"/>
  <c i="10" r="E85"/>
  <c r="BE132"/>
  <c r="BE176"/>
  <c r="BE184"/>
  <c r="BE192"/>
  <c r="BE197"/>
  <c r="BE219"/>
  <c r="BE226"/>
  <c r="BE228"/>
  <c r="BE229"/>
  <c r="BE232"/>
  <c r="BE234"/>
  <c i="11" r="E112"/>
  <c r="J116"/>
  <c r="J119"/>
  <c r="BE134"/>
  <c r="BE135"/>
  <c r="BE141"/>
  <c r="BE146"/>
  <c r="BE160"/>
  <c r="BE169"/>
  <c r="BE173"/>
  <c r="BE181"/>
  <c r="BE185"/>
  <c r="BE189"/>
  <c r="BE194"/>
  <c r="BE203"/>
  <c r="BE204"/>
  <c i="12" r="J91"/>
  <c r="F120"/>
  <c r="BE126"/>
  <c r="BE138"/>
  <c r="BE143"/>
  <c r="BE174"/>
  <c r="BE205"/>
  <c r="BE208"/>
  <c r="BE209"/>
  <c r="BE210"/>
  <c r="BE216"/>
  <c r="BE220"/>
  <c r="BE224"/>
  <c r="BE225"/>
  <c r="BE237"/>
  <c r="BE245"/>
  <c r="BE250"/>
  <c r="BE251"/>
  <c r="BE257"/>
  <c r="BE260"/>
  <c r="BE263"/>
  <c r="BE270"/>
  <c r="BE272"/>
  <c r="BK236"/>
  <c r="J236"/>
  <c r="J100"/>
  <c r="BK274"/>
  <c r="J274"/>
  <c r="J103"/>
  <c i="13" r="BE125"/>
  <c r="BE129"/>
  <c r="BE134"/>
  <c r="BE135"/>
  <c r="BE138"/>
  <c r="BE139"/>
  <c r="BE147"/>
  <c r="BE150"/>
  <c r="BE155"/>
  <c r="BE156"/>
  <c r="BE161"/>
  <c r="BE162"/>
  <c r="BE164"/>
  <c r="BE176"/>
  <c r="BE177"/>
  <c i="14" r="F92"/>
  <c r="J92"/>
  <c r="BE122"/>
  <c r="BE148"/>
  <c r="BE153"/>
  <c r="BE175"/>
  <c r="BE188"/>
  <c i="15" r="E85"/>
  <c r="BE123"/>
  <c r="BE128"/>
  <c r="BE129"/>
  <c r="BE134"/>
  <c r="BE145"/>
  <c i="16" r="BE124"/>
  <c r="BE125"/>
  <c r="BE129"/>
  <c i="17" r="E85"/>
  <c r="J115"/>
  <c r="BE124"/>
  <c r="BE127"/>
  <c i="18" r="J89"/>
  <c r="BE137"/>
  <c r="BE153"/>
  <c r="BE156"/>
  <c r="BE163"/>
  <c r="BE167"/>
  <c r="BE169"/>
  <c r="BE177"/>
  <c r="BE186"/>
  <c r="BE195"/>
  <c r="BK191"/>
  <c r="J191"/>
  <c r="J100"/>
  <c i="2" r="BE151"/>
  <c r="BE209"/>
  <c r="BE230"/>
  <c r="BE277"/>
  <c r="BE279"/>
  <c r="BE282"/>
  <c r="BE284"/>
  <c r="BE328"/>
  <c r="BE338"/>
  <c r="BE345"/>
  <c r="BE346"/>
  <c r="BE366"/>
  <c r="BE376"/>
  <c r="BE381"/>
  <c r="BE384"/>
  <c r="BE400"/>
  <c r="BE403"/>
  <c r="BE404"/>
  <c r="BE405"/>
  <c r="BE429"/>
  <c r="BE447"/>
  <c r="BE451"/>
  <c i="3" r="BE132"/>
  <c r="BE137"/>
  <c r="BE140"/>
  <c r="BE143"/>
  <c r="BE146"/>
  <c r="BE151"/>
  <c r="BE153"/>
  <c r="BE163"/>
  <c r="BE164"/>
  <c r="BE167"/>
  <c r="BE169"/>
  <c r="BE174"/>
  <c r="BE177"/>
  <c r="BE179"/>
  <c r="BE180"/>
  <c r="BE181"/>
  <c r="BE186"/>
  <c i="4" r="J89"/>
  <c r="BE144"/>
  <c r="BE152"/>
  <c r="BE159"/>
  <c r="BE160"/>
  <c r="BE174"/>
  <c r="BE175"/>
  <c r="BE176"/>
  <c r="BE180"/>
  <c r="BE186"/>
  <c r="BE189"/>
  <c r="BE195"/>
  <c r="BE203"/>
  <c r="BE209"/>
  <c r="BE212"/>
  <c r="BE216"/>
  <c r="BE228"/>
  <c i="5" r="F91"/>
  <c r="BE136"/>
  <c r="BE139"/>
  <c r="BE143"/>
  <c r="BE152"/>
  <c r="BE163"/>
  <c r="BE175"/>
  <c r="BE178"/>
  <c r="BE195"/>
  <c r="BE198"/>
  <c r="BE219"/>
  <c r="BE220"/>
  <c r="BE222"/>
  <c r="BE224"/>
  <c r="BE232"/>
  <c r="BE235"/>
  <c r="BE239"/>
  <c r="BE243"/>
  <c r="BE245"/>
  <c r="BE246"/>
  <c r="BE248"/>
  <c r="BE249"/>
  <c r="BE258"/>
  <c r="BE259"/>
  <c r="BE262"/>
  <c r="BE268"/>
  <c r="BE269"/>
  <c r="BE272"/>
  <c i="6" r="BE136"/>
  <c r="BE184"/>
  <c r="BE206"/>
  <c r="BE263"/>
  <c r="BE267"/>
  <c r="BE286"/>
  <c r="BE298"/>
  <c r="BE303"/>
  <c r="BE304"/>
  <c r="BE324"/>
  <c r="BE327"/>
  <c r="BE328"/>
  <c i="7" r="J92"/>
  <c r="BE131"/>
  <c r="BE161"/>
  <c r="BE169"/>
  <c r="BE174"/>
  <c r="BE187"/>
  <c r="BE197"/>
  <c r="BE203"/>
  <c r="BE207"/>
  <c r="BE208"/>
  <c i="8" r="F92"/>
  <c r="BE124"/>
  <c r="BE145"/>
  <c r="BE154"/>
  <c r="BE158"/>
  <c r="BE161"/>
  <c r="BE165"/>
  <c r="BE184"/>
  <c r="BE185"/>
  <c r="BE189"/>
  <c i="9" r="BE126"/>
  <c r="BE135"/>
  <c r="BE145"/>
  <c r="BE185"/>
  <c r="BE193"/>
  <c r="BE210"/>
  <c r="BE211"/>
  <c r="BE212"/>
  <c i="10" r="J91"/>
  <c r="BE139"/>
  <c r="BE140"/>
  <c r="BE152"/>
  <c r="BE164"/>
  <c r="BE167"/>
  <c r="BE183"/>
  <c r="BE203"/>
  <c r="BE211"/>
  <c r="BE225"/>
  <c i="11" r="BE125"/>
  <c r="BE126"/>
  <c r="BE145"/>
  <c r="BE155"/>
  <c r="BE164"/>
  <c r="BE168"/>
  <c r="BE196"/>
  <c r="BE199"/>
  <c r="BE200"/>
  <c r="BE202"/>
  <c r="BK208"/>
  <c r="J208"/>
  <c r="J102"/>
  <c i="12" r="BE127"/>
  <c r="BE139"/>
  <c r="BE144"/>
  <c r="BE147"/>
  <c r="BE148"/>
  <c r="BE182"/>
  <c r="BE185"/>
  <c r="BE197"/>
  <c r="BE212"/>
  <c r="BE255"/>
  <c r="BE256"/>
  <c r="BE262"/>
  <c r="BE266"/>
  <c r="BE267"/>
  <c i="13" r="BE124"/>
  <c r="BE182"/>
  <c r="BE183"/>
  <c r="BE184"/>
  <c r="BE186"/>
  <c r="BK185"/>
  <c r="J185"/>
  <c r="J101"/>
  <c i="14" r="J91"/>
  <c r="BE130"/>
  <c r="BE137"/>
  <c r="BE149"/>
  <c r="BE213"/>
  <c r="BE214"/>
  <c r="BK215"/>
  <c r="J215"/>
  <c r="J99"/>
  <c i="15" r="BE124"/>
  <c r="BE133"/>
  <c r="BE135"/>
  <c r="BE143"/>
  <c r="BK144"/>
  <c r="J144"/>
  <c r="J99"/>
  <c i="16" r="BE122"/>
  <c r="BE123"/>
  <c r="BE126"/>
  <c r="BE127"/>
  <c r="BE131"/>
  <c r="BK130"/>
  <c r="J130"/>
  <c r="J99"/>
  <c i="17" r="J91"/>
  <c r="BE125"/>
  <c r="BE128"/>
  <c r="BE131"/>
  <c r="BE132"/>
  <c r="BE136"/>
  <c i="18" r="BE128"/>
  <c r="BE152"/>
  <c r="BE154"/>
  <c r="BE158"/>
  <c r="BE159"/>
  <c r="BE161"/>
  <c r="BE188"/>
  <c r="BE192"/>
  <c i="19" r="E85"/>
  <c r="J89"/>
  <c r="BE124"/>
  <c r="BE125"/>
  <c r="BE126"/>
  <c r="BE127"/>
  <c r="BE128"/>
  <c r="BE130"/>
  <c r="BE131"/>
  <c r="BE132"/>
  <c r="BE133"/>
  <c r="BE134"/>
  <c r="BE135"/>
  <c r="BE136"/>
  <c r="BE138"/>
  <c r="BE139"/>
  <c r="BE140"/>
  <c r="BE141"/>
  <c i="2" r="F35"/>
  <c i="1" r="BB95"/>
  <c i="3" r="F34"/>
  <c i="1" r="BA96"/>
  <c i="5" r="F36"/>
  <c i="1" r="BC98"/>
  <c i="7" r="F34"/>
  <c i="1" r="BA100"/>
  <c i="8" r="J34"/>
  <c i="1" r="AW101"/>
  <c i="9" r="F35"/>
  <c i="1" r="BB102"/>
  <c i="10" r="F35"/>
  <c i="1" r="BB103"/>
  <c i="11" r="F36"/>
  <c i="1" r="BC104"/>
  <c i="12" r="J34"/>
  <c i="1" r="AW105"/>
  <c i="12" r="F35"/>
  <c i="1" r="BB105"/>
  <c i="13" r="F37"/>
  <c i="1" r="BD106"/>
  <c i="14" r="F34"/>
  <c i="1" r="BA107"/>
  <c i="14" r="F37"/>
  <c i="1" r="BD107"/>
  <c i="15" r="F34"/>
  <c i="1" r="BA108"/>
  <c i="15" r="F36"/>
  <c i="1" r="BC108"/>
  <c i="16" r="F35"/>
  <c i="1" r="BB109"/>
  <c i="17" r="F35"/>
  <c i="1" r="BB110"/>
  <c i="18" r="F35"/>
  <c i="1" r="BB111"/>
  <c i="18" r="F37"/>
  <c i="1" r="BD111"/>
  <c i="19" r="F34"/>
  <c i="1" r="BA112"/>
  <c i="2" r="F36"/>
  <c i="1" r="BC95"/>
  <c i="3" r="F35"/>
  <c i="1" r="BB96"/>
  <c i="8" r="F35"/>
  <c i="1" r="BB101"/>
  <c i="10" r="F34"/>
  <c i="1" r="BA103"/>
  <c i="11" r="F37"/>
  <c i="1" r="BD104"/>
  <c i="13" r="J34"/>
  <c i="1" r="AW106"/>
  <c i="18" r="F36"/>
  <c i="1" r="BC111"/>
  <c i="3" r="J34"/>
  <c i="1" r="AW96"/>
  <c i="5" r="F35"/>
  <c i="1" r="BB98"/>
  <c i="8" r="F34"/>
  <c i="1" r="BA101"/>
  <c i="10" r="J34"/>
  <c i="1" r="AW103"/>
  <c i="11" r="J34"/>
  <c i="1" r="AW104"/>
  <c i="14" r="F36"/>
  <c i="1" r="BC107"/>
  <c i="19" r="J34"/>
  <c i="1" r="AW112"/>
  <c i="4" r="J34"/>
  <c i="1" r="AW97"/>
  <c i="5" r="F34"/>
  <c i="1" r="BA98"/>
  <c i="7" r="J34"/>
  <c i="1" r="AW100"/>
  <c i="10" r="F36"/>
  <c i="1" r="BC103"/>
  <c i="2" r="F37"/>
  <c i="1" r="BD95"/>
  <c i="5" r="J34"/>
  <c i="1" r="AW98"/>
  <c i="9" r="F34"/>
  <c i="1" r="BA102"/>
  <c i="12" r="F37"/>
  <c i="1" r="BD105"/>
  <c i="17" r="F36"/>
  <c i="1" r="BC110"/>
  <c i="13" r="F34"/>
  <c i="1" r="BA106"/>
  <c i="16" r="F34"/>
  <c i="1" r="BA109"/>
  <c i="16" r="F37"/>
  <c i="1" r="BD109"/>
  <c i="3" r="F37"/>
  <c i="1" r="BD96"/>
  <c i="4" r="F35"/>
  <c i="1" r="BB97"/>
  <c i="6" r="F37"/>
  <c i="1" r="BD99"/>
  <c i="7" r="F37"/>
  <c i="1" r="BD100"/>
  <c i="17" r="F34"/>
  <c i="1" r="BA110"/>
  <c i="18" r="F34"/>
  <c i="1" r="BA111"/>
  <c i="19" r="F37"/>
  <c i="1" r="BD112"/>
  <c i="2" r="F34"/>
  <c i="1" r="BA95"/>
  <c i="3" r="F36"/>
  <c i="1" r="BC96"/>
  <c i="5" r="F37"/>
  <c i="1" r="BD98"/>
  <c i="8" r="F36"/>
  <c i="1" r="BC101"/>
  <c i="19" r="F36"/>
  <c i="1" r="BC112"/>
  <c i="7" r="F36"/>
  <c i="1" r="BC100"/>
  <c i="10" r="F37"/>
  <c i="1" r="BD103"/>
  <c i="11" r="F34"/>
  <c i="1" r="BA104"/>
  <c i="14" r="F35"/>
  <c i="1" r="BB107"/>
  <c i="18" r="J34"/>
  <c i="1" r="AW111"/>
  <c i="19" r="F35"/>
  <c i="1" r="BB112"/>
  <c i="2" r="J34"/>
  <c i="1" r="AW95"/>
  <c i="4" r="F36"/>
  <c i="1" r="BC97"/>
  <c i="6" r="F35"/>
  <c i="1" r="BB99"/>
  <c i="8" r="F37"/>
  <c i="1" r="BD101"/>
  <c i="12" r="F36"/>
  <c i="1" r="BC105"/>
  <c i="15" r="J34"/>
  <c i="1" r="AW108"/>
  <c i="15" r="F35"/>
  <c i="1" r="BB108"/>
  <c i="16" r="F36"/>
  <c i="1" r="BC109"/>
  <c i="17" r="F37"/>
  <c i="1" r="BD110"/>
  <c i="4" r="F34"/>
  <c i="1" r="BA97"/>
  <c i="6" r="F36"/>
  <c i="1" r="BC99"/>
  <c i="9" r="F36"/>
  <c i="1" r="BC102"/>
  <c i="11" r="F35"/>
  <c i="1" r="BB104"/>
  <c i="4" r="F37"/>
  <c i="1" r="BD97"/>
  <c i="6" r="J34"/>
  <c i="1" r="AW99"/>
  <c i="9" r="J34"/>
  <c i="1" r="AW102"/>
  <c i="12" r="F34"/>
  <c i="1" r="BA105"/>
  <c i="13" r="F35"/>
  <c i="1" r="BB106"/>
  <c i="15" r="F37"/>
  <c i="1" r="BD108"/>
  <c i="16" r="J34"/>
  <c i="1" r="AW109"/>
  <c i="6" r="F34"/>
  <c i="1" r="BA99"/>
  <c i="7" r="F35"/>
  <c i="1" r="BB100"/>
  <c i="9" r="F37"/>
  <c i="1" r="BD102"/>
  <c i="13" r="F36"/>
  <c i="1" r="BC106"/>
  <c i="14" r="J34"/>
  <c i="1" r="AW107"/>
  <c i="17" r="J34"/>
  <c i="1" r="AW110"/>
  <c i="3" l="1" r="R138"/>
  <c i="19" r="T121"/>
  <c r="T120"/>
  <c i="8" r="P122"/>
  <c r="P121"/>
  <c i="1" r="AU101"/>
  <c i="2" r="P135"/>
  <c i="5" r="BK125"/>
  <c r="BK124"/>
  <c r="J124"/>
  <c r="J96"/>
  <c i="3" r="R124"/>
  <c i="19" r="R121"/>
  <c r="R120"/>
  <c i="5" r="T125"/>
  <c r="T124"/>
  <c i="4" r="P132"/>
  <c r="P131"/>
  <c i="1" r="AU97"/>
  <c i="3" r="T138"/>
  <c r="T124"/>
  <c i="11" r="T123"/>
  <c r="T122"/>
  <c i="10" r="T124"/>
  <c r="T123"/>
  <c i="4" r="T132"/>
  <c r="T131"/>
  <c i="18" r="P122"/>
  <c r="P121"/>
  <c i="1" r="AU111"/>
  <c i="17" r="P129"/>
  <c i="13" r="R122"/>
  <c r="R121"/>
  <c i="7" r="BK124"/>
  <c r="J124"/>
  <c r="J97"/>
  <c i="5" r="R125"/>
  <c r="R124"/>
  <c i="3" r="P138"/>
  <c i="2" r="R286"/>
  <c i="19" r="P121"/>
  <c r="P120"/>
  <c i="1" r="AU112"/>
  <c i="17" r="T129"/>
  <c r="T121"/>
  <c i="10" r="P124"/>
  <c r="P123"/>
  <c i="1" r="AU103"/>
  <c i="7" r="T124"/>
  <c r="T123"/>
  <c i="18" r="T122"/>
  <c r="T121"/>
  <c i="9" r="R123"/>
  <c r="R122"/>
  <c i="6" r="R124"/>
  <c r="R123"/>
  <c i="2" r="T135"/>
  <c i="17" r="P121"/>
  <c i="1" r="AU110"/>
  <c i="7" r="R124"/>
  <c r="R123"/>
  <c i="2" r="P286"/>
  <c r="R135"/>
  <c r="R134"/>
  <c i="11" r="R123"/>
  <c r="R122"/>
  <c i="2" r="T286"/>
  <c i="17" r="R121"/>
  <c i="15" r="BK120"/>
  <c r="BK119"/>
  <c r="J119"/>
  <c r="J96"/>
  <c i="12" r="P124"/>
  <c r="P123"/>
  <c i="1" r="AU105"/>
  <c i="11" r="P123"/>
  <c r="P122"/>
  <c i="1" r="AU104"/>
  <c i="10" r="BK124"/>
  <c r="J124"/>
  <c r="J97"/>
  <c i="9" r="T123"/>
  <c r="T122"/>
  <c i="8" r="T122"/>
  <c r="T121"/>
  <c i="6" r="BK124"/>
  <c r="J124"/>
  <c r="J97"/>
  <c i="4" r="R132"/>
  <c r="R131"/>
  <c i="3" r="P124"/>
  <c i="1" r="AU96"/>
  <c i="2" r="J136"/>
  <c r="J98"/>
  <c r="BK286"/>
  <c r="J286"/>
  <c r="J104"/>
  <c i="6" r="J125"/>
  <c r="J98"/>
  <c i="7" r="J125"/>
  <c r="J98"/>
  <c i="8" r="BK122"/>
  <c r="J122"/>
  <c r="J97"/>
  <c i="9" r="BK123"/>
  <c r="BK122"/>
  <c r="J122"/>
  <c i="10" r="J125"/>
  <c r="J98"/>
  <c i="12" r="BK124"/>
  <c r="J124"/>
  <c r="J97"/>
  <c i="14" r="BK120"/>
  <c r="J120"/>
  <c r="J97"/>
  <c i="15" r="J121"/>
  <c r="J98"/>
  <c i="17" r="J123"/>
  <c r="J98"/>
  <c r="BK129"/>
  <c r="J129"/>
  <c r="J99"/>
  <c i="18" r="BK122"/>
  <c r="BK121"/>
  <c r="J121"/>
  <c i="2" r="BK134"/>
  <c r="J134"/>
  <c r="J96"/>
  <c i="3" r="BK125"/>
  <c r="J125"/>
  <c r="J97"/>
  <c i="5" r="J126"/>
  <c r="J98"/>
  <c i="11" r="BK123"/>
  <c r="J123"/>
  <c r="J97"/>
  <c i="3" r="BK138"/>
  <c r="J138"/>
  <c r="J100"/>
  <c i="19" r="BK121"/>
  <c r="J121"/>
  <c r="J97"/>
  <c i="4" r="BK132"/>
  <c r="J132"/>
  <c r="J97"/>
  <c r="BK230"/>
  <c r="J230"/>
  <c r="J110"/>
  <c i="13" r="BK122"/>
  <c r="J122"/>
  <c r="J97"/>
  <c i="16" r="BK120"/>
  <c r="J120"/>
  <c r="J97"/>
  <c i="1" r="BB94"/>
  <c r="AX94"/>
  <c i="15" r="F33"/>
  <c i="1" r="AZ108"/>
  <c i="18" r="F33"/>
  <c i="1" r="AZ111"/>
  <c i="6" r="F33"/>
  <c i="1" r="AZ99"/>
  <c i="3" r="J33"/>
  <c i="1" r="AV96"/>
  <c r="AT96"/>
  <c i="4" r="F33"/>
  <c i="1" r="AZ97"/>
  <c i="6" r="J33"/>
  <c i="1" r="AV99"/>
  <c r="AT99"/>
  <c i="7" r="J33"/>
  <c i="1" r="AV100"/>
  <c r="AT100"/>
  <c i="14" r="J33"/>
  <c i="1" r="AV107"/>
  <c r="AT107"/>
  <c i="4" r="J33"/>
  <c i="1" r="AV97"/>
  <c r="AT97"/>
  <c i="10" r="F33"/>
  <c i="1" r="AZ103"/>
  <c i="17" r="F33"/>
  <c i="1" r="AZ110"/>
  <c i="18" r="J30"/>
  <c i="1" r="AG111"/>
  <c i="8" r="F33"/>
  <c i="1" r="AZ101"/>
  <c i="16" r="J33"/>
  <c i="1" r="AV109"/>
  <c r="AT109"/>
  <c i="19" r="F33"/>
  <c i="1" r="AZ112"/>
  <c r="BA94"/>
  <c r="W30"/>
  <c i="9" r="J33"/>
  <c i="1" r="AV102"/>
  <c r="AT102"/>
  <c r="BC94"/>
  <c r="W32"/>
  <c i="2" r="F33"/>
  <c i="1" r="AZ95"/>
  <c i="13" r="F33"/>
  <c i="1" r="AZ106"/>
  <c i="15" r="J33"/>
  <c i="1" r="AV108"/>
  <c r="AT108"/>
  <c i="18" r="J33"/>
  <c i="1" r="AV111"/>
  <c r="AT111"/>
  <c r="BD94"/>
  <c r="W33"/>
  <c i="7" r="F33"/>
  <c i="1" r="AZ100"/>
  <c i="11" r="F33"/>
  <c i="1" r="AZ104"/>
  <c i="16" r="F33"/>
  <c i="1" r="AZ109"/>
  <c i="9" r="J30"/>
  <c i="1" r="AG102"/>
  <c r="AN102"/>
  <c i="11" r="J33"/>
  <c i="1" r="AV104"/>
  <c r="AT104"/>
  <c i="19" r="J33"/>
  <c i="1" r="AV112"/>
  <c r="AT112"/>
  <c i="3" r="F33"/>
  <c i="1" r="AZ96"/>
  <c i="10" r="J33"/>
  <c i="1" r="AV103"/>
  <c r="AT103"/>
  <c i="5" r="F33"/>
  <c i="1" r="AZ98"/>
  <c i="8" r="J33"/>
  <c i="1" r="AV101"/>
  <c r="AT101"/>
  <c i="12" r="F33"/>
  <c i="1" r="AZ105"/>
  <c i="5" r="J33"/>
  <c i="1" r="AV98"/>
  <c r="AT98"/>
  <c i="12" r="J33"/>
  <c i="1" r="AV105"/>
  <c r="AT105"/>
  <c i="13" r="J33"/>
  <c i="1" r="AV106"/>
  <c r="AT106"/>
  <c i="17" r="J33"/>
  <c i="1" r="AV110"/>
  <c r="AT110"/>
  <c i="2" r="J33"/>
  <c i="1" r="AV95"/>
  <c r="AT95"/>
  <c i="9" r="F33"/>
  <c i="1" r="AZ102"/>
  <c i="14" r="F33"/>
  <c i="1" r="AZ107"/>
  <c i="2" l="1" r="T134"/>
  <c r="P134"/>
  <c i="1" r="AU95"/>
  <c i="9" r="J39"/>
  <c i="18" r="J39"/>
  <c i="17" r="BK121"/>
  <c r="J121"/>
  <c i="3" r="BK124"/>
  <c r="J124"/>
  <c r="J96"/>
  <c i="5" r="J125"/>
  <c r="J97"/>
  <c i="9" r="J96"/>
  <c i="12" r="BK123"/>
  <c r="J123"/>
  <c i="13" r="BK121"/>
  <c r="J121"/>
  <c r="J96"/>
  <c i="14" r="BK119"/>
  <c r="J119"/>
  <c r="J96"/>
  <c i="4" r="BK131"/>
  <c r="J131"/>
  <c i="6" r="BK123"/>
  <c r="J123"/>
  <c i="9" r="J123"/>
  <c r="J97"/>
  <c i="10" r="BK123"/>
  <c r="J123"/>
  <c r="J96"/>
  <c i="11" r="BK122"/>
  <c r="J122"/>
  <c r="J96"/>
  <c i="18" r="J96"/>
  <c r="J122"/>
  <c r="J97"/>
  <c i="15" r="J120"/>
  <c r="J97"/>
  <c i="19" r="BK120"/>
  <c r="J120"/>
  <c r="J96"/>
  <c i="7" r="BK123"/>
  <c r="J123"/>
  <c i="8" r="BK121"/>
  <c r="J121"/>
  <c r="J96"/>
  <c i="16" r="BK119"/>
  <c r="J119"/>
  <c r="J96"/>
  <c i="1" r="AN111"/>
  <c r="AZ94"/>
  <c r="AV94"/>
  <c r="AK29"/>
  <c i="12" r="J30"/>
  <c i="1" r="AG105"/>
  <c r="AN105"/>
  <c r="AW94"/>
  <c r="AK30"/>
  <c r="AU94"/>
  <c r="W31"/>
  <c i="2" r="J30"/>
  <c i="1" r="AG95"/>
  <c r="AN95"/>
  <c i="5" r="J30"/>
  <c i="1" r="AG98"/>
  <c r="AN98"/>
  <c i="4" r="J30"/>
  <c i="1" r="AG97"/>
  <c r="AN97"/>
  <c i="17" r="J30"/>
  <c i="1" r="AG110"/>
  <c r="AN110"/>
  <c r="AY94"/>
  <c i="7" r="J30"/>
  <c i="1" r="AG100"/>
  <c r="AN100"/>
  <c i="15" r="J30"/>
  <c i="1" r="AG108"/>
  <c r="AN108"/>
  <c i="6" r="J30"/>
  <c i="1" r="AG99"/>
  <c r="AN99"/>
  <c i="4" l="1" r="J96"/>
  <c i="5" r="J39"/>
  <c i="6" r="J96"/>
  <c i="7" r="J96"/>
  <c i="12" r="J96"/>
  <c i="15" r="J39"/>
  <c i="17" r="J96"/>
  <c i="2" r="J39"/>
  <c i="4" r="J39"/>
  <c i="6" r="J39"/>
  <c i="7" r="J39"/>
  <c i="12" r="J39"/>
  <c i="17" r="J39"/>
  <c i="1" r="W29"/>
  <c i="8" r="J30"/>
  <c i="1" r="AG101"/>
  <c r="AN101"/>
  <c i="10" r="J30"/>
  <c i="1" r="AG103"/>
  <c r="AN103"/>
  <c i="13" r="J30"/>
  <c i="1" r="AG106"/>
  <c r="AN106"/>
  <c i="16" r="J30"/>
  <c i="1" r="AG109"/>
  <c r="AN109"/>
  <c i="19" r="J30"/>
  <c i="1" r="AG112"/>
  <c r="AN112"/>
  <c i="14" r="J30"/>
  <c i="1" r="AG107"/>
  <c r="AN107"/>
  <c i="11" r="J30"/>
  <c i="1" r="AG104"/>
  <c r="AN104"/>
  <c i="3" r="J30"/>
  <c i="1" r="AG96"/>
  <c r="AN96"/>
  <c r="AT94"/>
  <c i="3" l="1" r="J39"/>
  <c i="8" r="J39"/>
  <c i="10" r="J39"/>
  <c i="11" r="J39"/>
  <c i="19" r="J39"/>
  <c i="13" r="J39"/>
  <c i="16" r="J39"/>
  <c i="14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<sst xmlns="http://schemas.openxmlformats.org/spreadsheetml/2006/main">
  <si>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</si>
  <si>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</si>
  <si>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</si>
  <si>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</si>
  <si>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</si>
  <si>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{2a1c2f47-5d10-4bcc-bdd3-22783fe88535}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</si>
  <si>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</si>
  <si>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</si>
  <si>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</si>
  <si>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</si>
  <si>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</si>
  <si>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</si>
  <si>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</si>
  <si>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</si>
  <si>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05/20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</si>
  <si>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</si>
  <si>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</si>
  <si>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Vybíralka 25</t>
  </si>
  <si>
    <t>KSO:</t>
  </si>
  <si>
    <t>CC-CZ:</t>
  </si>
  <si>
    <t>Místo:</t>
  </si>
  <si>
    <t xml:space="preserve"> </t>
  </si>
  <si>
    <t>Datum:</t>
  </si>
  <si>
    <t>26. 3. 2020</t>
  </si>
  <si>
    <t>Zadavatel:</t>
  </si>
  <si>
    <t>IČ:</t>
  </si>
  <si>
    <t>00231312</t>
  </si>
  <si>
    <t>Městská část Praha 14</t>
  </si>
  <si>
    <t>DIČ:</t>
  </si>
  <si>
    <t>Uchazeč:</t>
  </si>
  <si>
    <t>Vyplň údaj</t>
  </si>
  <si>
    <t>Projektant:</t>
  </si>
  <si>
    <t>Dvořák architekti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</si>
  <si>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</si>
  <si>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</si>
  <si>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</si>
  <si>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</si>
  <si>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</si>
  <si>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</si>
  <si>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</si>
  <si>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</si>
  <si>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</si>
  <si>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</si>
  <si>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</si>
  <si>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</si>
  <si>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</si>
  <si>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</si>
  <si>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</si>
  <si>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</si>
  <si>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</si>
  <si>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</si>
  <si>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</si>
  <si>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</si>
  <si>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</si>
  <si>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</si>
  <si>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</si>
  <si>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</si>
  <si>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</si>
  <si>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</si>
  <si>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</si>
  <si>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</si>
  <si>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</si>
  <si>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</si>
  <si>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</si>
  <si>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</si>
  <si>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</si>
  <si>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</si>
  <si>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</si>
  <si>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</si>
  <si>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</si>
  <si>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</si>
  <si>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</si>
  <si>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</si>
  <si>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</si>
  <si>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</si>
  <si>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</si>
  <si>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</si>
  <si>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</si>
  <si>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</si>
  <si>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</si>
  <si>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</si>
  <si>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SO-01A</t>
  </si>
  <si>
    <t>Stavební část</t>
  </si>
  <si>
    <t>STA</t>
  </si>
  <si>
    <t>1</t>
  </si>
  <si>
    <t>{82c4723c-d23a-4e67-8653-a56de47df154}</t>
  </si>
  <si>
    <t>2</t>
  </si>
  <si>
    <t>SO-01B</t>
  </si>
  <si>
    <t>ZTI</t>
  </si>
  <si>
    <t>{78bacc43-5ec1-4531-bf3b-b8a0c1089cc7}</t>
  </si>
  <si>
    <t>SO-01C</t>
  </si>
  <si>
    <t>Elektroinstalace</t>
  </si>
  <si>
    <t>{8721fe95-1316-4368-b44d-026aa5f3cd3b}</t>
  </si>
  <si>
    <t>SO-01D</t>
  </si>
  <si>
    <t>Přípojky</t>
  </si>
  <si>
    <t>{4245cd9d-90ec-4c3a-9e57-8433be19eb9d}</t>
  </si>
  <si>
    <t>SO-02A</t>
  </si>
  <si>
    <t>Zpěvněné plochy ...</t>
  </si>
  <si>
    <t>{efad84ec-4447-4e72-888c-e280cabc520b}</t>
  </si>
  <si>
    <t>SO-02B</t>
  </si>
  <si>
    <t>{98f1ada0-120a-40d9-a691-e8d5885d67f6}</t>
  </si>
  <si>
    <t>SO-03</t>
  </si>
  <si>
    <t>Pobytové schody</t>
  </si>
  <si>
    <t>{5ad00bdd-7554-4919-b90d-6df5858a82da}</t>
  </si>
  <si>
    <t>SO-04A</t>
  </si>
  <si>
    <t>Odvodnění plochy P1</t>
  </si>
  <si>
    <t>{7db2ac12-054f-4238-9368-f1e99c4a7fe7}</t>
  </si>
  <si>
    <t>SO-04A (1)</t>
  </si>
  <si>
    <t>Průleh s rýhou P...</t>
  </si>
  <si>
    <t>{ca7c8087-fe5b-469e-9271-8e58c319e00b}</t>
  </si>
  <si>
    <t>SO-04B</t>
  </si>
  <si>
    <t>Odvodnění plochy P2</t>
  </si>
  <si>
    <t>{cca3eaa7-c8d6-407e-9e98-a0f8bc1611f1}</t>
  </si>
  <si>
    <t>SO-04B (1)</t>
  </si>
  <si>
    <t>{1e42b5f4-04cd-4c04-9199-6b3b430b43ae}</t>
  </si>
  <si>
    <t>SO-04C</t>
  </si>
  <si>
    <t>Odvodnění plochy P3</t>
  </si>
  <si>
    <t>{a5d8aaf9-8311-482d-be57-69166ca7137a}</t>
  </si>
  <si>
    <t>SO-05A</t>
  </si>
  <si>
    <t>Travnatý povrch</t>
  </si>
  <si>
    <t>{0d30bb89-551e-494c-a98f-7df4973eb797}</t>
  </si>
  <si>
    <t>SO-05B</t>
  </si>
  <si>
    <t>Vysoká zeleň</t>
  </si>
  <si>
    <t>{bce60fbd-ca83-4205-b96f-c303f98d8cc3}</t>
  </si>
  <si>
    <t>SO-06</t>
  </si>
  <si>
    <t>Drobná architektura</t>
  </si>
  <si>
    <t>{028e7e9f-22b4-4a52-b65d-9d4df0b9856b}</t>
  </si>
  <si>
    <t>SO-07</t>
  </si>
  <si>
    <t>Veřejné osvětlení</t>
  </si>
  <si>
    <t>{584cfe7d-75ed-4407-93c8-884f4aafe238}</t>
  </si>
  <si>
    <t>SO-08</t>
  </si>
  <si>
    <t>Oplocení</t>
  </si>
  <si>
    <t>{836fe855-3813-4f85-b8a3-3f32281dfc97}</t>
  </si>
  <si>
    <t>SO-09</t>
  </si>
  <si>
    <t>Vedlejší rozpočto...</t>
  </si>
  <si>
    <t>{2f95b57e-5951-43c3-bed1-d3e8f1747fa5}</t>
  </si>
  <si>
    <t>KRYCÍ LIST SOUPISU PRACÍ</t>
  </si>
  <si>
    <t>Objekt:</t>
  </si>
  <si>
    <t>SO-01A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</si>
  <si>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</si>
  <si>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</si>
  <si>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</si>
  <si>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</si>
  <si>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</si>
  <si>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</si>
  <si>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</si>
  <si>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</si>
  <si>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</si>
  <si>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</si>
  <si>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</si>
  <si>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</si>
  <si>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</si>
  <si>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</si>
  <si>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</si>
  <si>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</si>
  <si>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</si>
  <si>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</si>
  <si>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</si>
  <si>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</si>
  <si>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</si>
  <si>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</si>
  <si>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</si>
  <si>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</si>
  <si>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</si>
  <si>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</si>
  <si>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</si>
  <si>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</si>
  <si>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</si>
  <si>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</si>
  <si>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</si>
  <si>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</si>
  <si>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</si>
  <si>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</si>
  <si>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</si>
  <si>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</si>
  <si>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</si>
  <si>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</si>
  <si>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</si>
  <si>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</si>
  <si>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</si>
  <si>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</si>
  <si>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</si>
  <si>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</si>
  <si>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CS ÚRS 2018 02</t>
  </si>
  <si>
    <t>4</t>
  </si>
  <si>
    <t>VV</t>
  </si>
  <si>
    <t>120*0,2</t>
  </si>
  <si>
    <t>Součet</t>
  </si>
  <si>
    <t>131203102</t>
  </si>
  <si>
    <t>Hloubení zapažených i nezapažených jam ručním nebo pneumatickým nářadím s urovnáním dna do předepsaného profilu a spádu v horninách tř. 3 nesoudržných</t>
  </si>
  <si>
    <t>Pro patky-otevřít pro šalování</t>
  </si>
  <si>
    <t>0,85*0,85*13</t>
  </si>
  <si>
    <t>3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</si>
  <si>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</si>
  <si>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</si>
  <si>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6</t>
  </si>
  <si>
    <t>132201101</t>
  </si>
  <si>
    <t>Hloubení zapažených i nezapažených rýh šířky do 600 mm s urovnáním dna do předepsaného profilu a spádu v hornině tř. 3 do 100 m3</t>
  </si>
  <si>
    <t>8</t>
  </si>
  <si>
    <t>199-5.D11.b11a.Pavilon pudorysy.pdf</t>
  </si>
  <si>
    <t>(2,511+3,266+2,107+2,177+2,107+5,443+5,514+9,066)*0,4*0,800</t>
  </si>
  <si>
    <t>4,495*0,40*0,800</t>
  </si>
  <si>
    <t>5</t>
  </si>
  <si>
    <t>132201109</t>
  </si>
  <si>
    <t>Hloubení zapažených i nezapažených rýh šířky do 600 mm s urovnáním dna do předepsaného profilu a spádu v hornině tř. 3 Příplatek k cenám za lepivost horniny tř. 3</t>
  </si>
  <si>
    <t>10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</si>
  <si>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</si>
  <si>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</si>
  <si>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12</t>
  </si>
  <si>
    <t>Odvoz zeminy na mezideponii</t>
  </si>
  <si>
    <t>11,739+9,393</t>
  </si>
  <si>
    <t>7</t>
  </si>
  <si>
    <t>167101101</t>
  </si>
  <si>
    <t>Nakládání, skládání a překládání neulehlého výkopku nebo sypaniny nakládání, množství do 100 m3, z hornin tř. 1 až 4</t>
  </si>
  <si>
    <t>14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</si>
  <si>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</si>
  <si>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</si>
  <si>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16</t>
  </si>
  <si>
    <t>Zakládání</t>
  </si>
  <si>
    <t>9</t>
  </si>
  <si>
    <t>273321411</t>
  </si>
  <si>
    <t>Základy z betonu železového (bez výztuže) desky z betonu bez zvláštních nároků na prostředí tř. C 20/25</t>
  </si>
  <si>
    <t>18</t>
  </si>
  <si>
    <t>44,759*0,120</t>
  </si>
  <si>
    <t>(13,578+40,796)*0,120</t>
  </si>
  <si>
    <t>273351121</t>
  </si>
  <si>
    <t>Bednění základů desek zřízení</t>
  </si>
  <si>
    <t>m2</t>
  </si>
  <si>
    <t>20</t>
  </si>
  <si>
    <t>(2,550+2,107+1,844+2,107+5,830+6,111)*0,200</t>
  </si>
  <si>
    <t>3,652*0,200</t>
  </si>
  <si>
    <t>(2,950+1,861+2,072+2,493+2,107+1,861+4,425)*0,200</t>
  </si>
  <si>
    <t>(5,162+2,950+4,460)*0,200</t>
  </si>
  <si>
    <t>3,022*3*0,2</t>
  </si>
  <si>
    <t>(6,03+3,022)*0,2</t>
  </si>
  <si>
    <t>36*0,2</t>
  </si>
  <si>
    <t>11</t>
  </si>
  <si>
    <t>273351122</t>
  </si>
  <si>
    <t>Bednění základů desek odstranění</t>
  </si>
  <si>
    <t>22</t>
  </si>
  <si>
    <t>273362021</t>
  </si>
  <si>
    <t>Výztuž základů desek ze svařovaných sítí z drátů typu KARI</t>
  </si>
  <si>
    <t>t</t>
  </si>
  <si>
    <t>24</t>
  </si>
  <si>
    <t>13</t>
  </si>
  <si>
    <t>274313611</t>
  </si>
  <si>
    <t>Základy z betonu prostého pasy betonu kamenem neprokládaného tř. C 16/20</t>
  </si>
  <si>
    <t>26</t>
  </si>
  <si>
    <t>(2,511+3,266+2,107+2,177+2,107+5,443+5,514+9,066)*0,35*0,800</t>
  </si>
  <si>
    <t>4,495*0,35*0,800</t>
  </si>
  <si>
    <t>274351121</t>
  </si>
  <si>
    <t>Bednění základů pasů rovné zřízení</t>
  </si>
  <si>
    <t>28</t>
  </si>
  <si>
    <t>(2,511+3,266+2,107+2,177+2,107+5,443+5,514+9,066)*0,800*2</t>
  </si>
  <si>
    <t>4,495*0,800*2</t>
  </si>
  <si>
    <t>274351122</t>
  </si>
  <si>
    <t>Bednění základů pasů rovné odstranění</t>
  </si>
  <si>
    <t>30</t>
  </si>
  <si>
    <t>275313611</t>
  </si>
  <si>
    <t>Základy z betonu prostého patky a bloky z betonu kamenem neprokládaného tř. C 16/20</t>
  </si>
  <si>
    <t>32</t>
  </si>
  <si>
    <t>Patky</t>
  </si>
  <si>
    <t>0,35*0,35*0,85*13</t>
  </si>
  <si>
    <t>17</t>
  </si>
  <si>
    <t>275351121</t>
  </si>
  <si>
    <t>Bednění základů patek zřízení</t>
  </si>
  <si>
    <t>34</t>
  </si>
  <si>
    <t>Pařtky</t>
  </si>
  <si>
    <t>0,35*4*0,85*13</t>
  </si>
  <si>
    <t>275351122</t>
  </si>
  <si>
    <t>Bednění základů patek odstranění</t>
  </si>
  <si>
    <t>36</t>
  </si>
  <si>
    <t>Svislé a kompletní konstrukce</t>
  </si>
  <si>
    <t>19</t>
  </si>
  <si>
    <t>311272031/1</t>
  </si>
  <si>
    <t>Zdivo z nosné vápenopískové tvárnice tl. 200 mm na tenké maltové lože</t>
  </si>
  <si>
    <t>38</t>
  </si>
  <si>
    <t>(2,423+2,125+2,177+2,090+5,461+5,531+3,336+4,618)*2,450</t>
  </si>
  <si>
    <t>(3,529+2,160+1,923+0,922)*2,450</t>
  </si>
  <si>
    <t>10,399*2,450</t>
  </si>
  <si>
    <t>Mezisoučet</t>
  </si>
  <si>
    <t>Odpočet otvory</t>
  </si>
  <si>
    <t>-0,8*2*2</t>
  </si>
  <si>
    <t>-0,9*2</t>
  </si>
  <si>
    <t>-1,45*2</t>
  </si>
  <si>
    <t>-0,7*2</t>
  </si>
  <si>
    <t>317143431</t>
  </si>
  <si>
    <t>Překlady nosné prefabrikované z pórobetonu osazené do tenkého maltového lože, pro zdi tl. 200 mm, délky překladu do 1300 mm</t>
  </si>
  <si>
    <t>kus</t>
  </si>
  <si>
    <t>40</t>
  </si>
  <si>
    <t>317278131</t>
  </si>
  <si>
    <t>Překlady nosné vápenopískové výšky 240 mm, na maltu cementovou šířky 175 mm, délky 1750 mm</t>
  </si>
  <si>
    <t>42</t>
  </si>
  <si>
    <t>342271322</t>
  </si>
  <si>
    <t>Příčky z přesných vápenopískových tvárnic na tenkovrstvou maltu, tloušťka příčky 100 mm, formát a rozměr tvárnic P10 498x100x248 mm plných, penost tvárnic do P15</t>
  </si>
  <si>
    <t>44</t>
  </si>
  <si>
    <t>(1,844+2,283+2,166+1,024+0,937+0,849+1,697+0,790)*2,600</t>
  </si>
  <si>
    <t>23</t>
  </si>
  <si>
    <t>346272216</t>
  </si>
  <si>
    <t>Přizdívky z pórobetonových tvárnic objemová hmotnost do 500 kg/m3, na tenké maltové lože, tloušťka přizdívky 50 mm</t>
  </si>
  <si>
    <t>46</t>
  </si>
  <si>
    <t>Přizdívka zařizovacích předmětů ZTI - předstěna</t>
  </si>
  <si>
    <t>19,36</t>
  </si>
  <si>
    <t>Vodorovné konstrukce</t>
  </si>
  <si>
    <t>417321313</t>
  </si>
  <si>
    <t>Ztužující pásy a věnce z betonu železového (bez výztuže) tř. C 16/20</t>
  </si>
  <si>
    <t>48</t>
  </si>
  <si>
    <t>Věnec na předstěnách</t>
  </si>
  <si>
    <t>9,89*0,1*0,05</t>
  </si>
  <si>
    <t>25</t>
  </si>
  <si>
    <t>417321414</t>
  </si>
  <si>
    <t>Ztužující pásy a věnce z betonu železového (bez výztuže) tř. C 20/25</t>
  </si>
  <si>
    <t>50</t>
  </si>
  <si>
    <t>"199-4.D11.b04a.Pavilon.pdf</t>
  </si>
  <si>
    <t>(2,423+2,125+2,177+2,090+5,461+5,531+3,336+4,618)*0,2*0,15</t>
  </si>
  <si>
    <t>(3,529+2,160+1,923+0,922)*0,2*0,15</t>
  </si>
  <si>
    <t>10,399*0,2*0,15</t>
  </si>
  <si>
    <t>417351115</t>
  </si>
  <si>
    <t>Bednění bočnic ztužujících pásů a věnců včetně vzpěr zřízení</t>
  </si>
  <si>
    <t>52</t>
  </si>
  <si>
    <t>(2,423+2,125+2,177+2,090+5,461+5,531+3,336+4,618)*0,2*2</t>
  </si>
  <si>
    <t>(3,529+2,160+1,923+0,922)*0,2*2</t>
  </si>
  <si>
    <t>10,399*0,2*2</t>
  </si>
  <si>
    <t>Předstěny</t>
  </si>
  <si>
    <t>9*0,1</t>
  </si>
  <si>
    <t>27</t>
  </si>
  <si>
    <t>417351116</t>
  </si>
  <si>
    <t>Bednění bočnic ztužujících pásů a věnců včetně vzpěr odstranění</t>
  </si>
  <si>
    <t>54</t>
  </si>
  <si>
    <t>417361821</t>
  </si>
  <si>
    <t>Výztuž ztužujících pásů a věnců z betonářské oceli 10 505 (R) nebo BSt 500</t>
  </si>
  <si>
    <t>56</t>
  </si>
  <si>
    <t>Počítáno 85Kg/m3 s podélnou výztuží 4xR12, třmínky R6 po 200 mm</t>
  </si>
  <si>
    <t>1,401*85/1000</t>
  </si>
  <si>
    <t>29</t>
  </si>
  <si>
    <t>417362021</t>
  </si>
  <si>
    <t>Výztuž ztužujících pásů a věnců ze svařovaných sítí z drátů typu KARI</t>
  </si>
  <si>
    <t>58</t>
  </si>
  <si>
    <t>počítáno 90Kg/m3</t>
  </si>
  <si>
    <t>0,049*90/1000</t>
  </si>
  <si>
    <t>Úpravy povrchů, podlahy a osazování výplní</t>
  </si>
  <si>
    <t>612142001</t>
  </si>
  <si>
    <t>Potažení vnitřních ploch pletivem v ploše nebo pruzích, na plném podkladu sklovláknitým vtlačením do tmelu stěn</t>
  </si>
  <si>
    <t>60</t>
  </si>
  <si>
    <t>(2,423+2,125+2,177+2,090+5,461+5,531+3,336+4,618)*0,15</t>
  </si>
  <si>
    <t>(3,529+2,160+1,923+0,922)*0,15</t>
  </si>
  <si>
    <t>10,399*0,15</t>
  </si>
  <si>
    <t>105,1</t>
  </si>
  <si>
    <t>Odpočet obklady</t>
  </si>
  <si>
    <t>-61,452</t>
  </si>
  <si>
    <t>31</t>
  </si>
  <si>
    <t>612311111</t>
  </si>
  <si>
    <t>Omítka vápenná vnitřních ploch nanášená ručně jednovrstvá hrubá, tloušťky do 10 mm zatřená svislých konstrukcí stěn</t>
  </si>
  <si>
    <t>62</t>
  </si>
  <si>
    <t>612311131</t>
  </si>
  <si>
    <t>Potažení vnitřních ploch štukem tloušťky do 3 mm svislých konstrukcí stěn</t>
  </si>
  <si>
    <t>64</t>
  </si>
  <si>
    <t>33</t>
  </si>
  <si>
    <t>631311114</t>
  </si>
  <si>
    <t>Mazanina z betonu prostého bez zvýšených nároků na prostředí tl. přes 50 do 80 mm tř. C 16/20</t>
  </si>
  <si>
    <t>66</t>
  </si>
  <si>
    <t>(6,233+3,430+7,910)*0,058</t>
  </si>
  <si>
    <t>(0,711+16,010)*0,058</t>
  </si>
  <si>
    <t>(13,578+40,796)*0,058</t>
  </si>
  <si>
    <t>631319011</t>
  </si>
  <si>
    <t>Příplatek k cenám mazanin za úpravu povrchu mazaniny přehlazením, mazanina tl. přes 50 do 80 mm</t>
  </si>
  <si>
    <t>68</t>
  </si>
  <si>
    <t>35</t>
  </si>
  <si>
    <t>631319021</t>
  </si>
  <si>
    <t>Příplatek k cenám mazanin za úpravu povrchu mazaniny přehlazením s poprášením cementem pro konečnou úpravu, mazanina tl. přes 50 do 80 mm (40 kg/m3)</t>
  </si>
  <si>
    <t>70</t>
  </si>
  <si>
    <t>642942111</t>
  </si>
  <si>
    <t>Osazování zárubní nebo rámů kovových dveřních lisovaných nebo z úhelníků bez dveřních křídel na cementovou maltu, plochy otvoru do 2,5 m2</t>
  </si>
  <si>
    <t>72</t>
  </si>
  <si>
    <t>37</t>
  </si>
  <si>
    <t>M</t>
  </si>
  <si>
    <t>55331212</t>
  </si>
  <si>
    <t>zárubeň ocelová pro běžné zdění hranatý profil s drážkou 145 700 L/P</t>
  </si>
  <si>
    <t>74</t>
  </si>
  <si>
    <t>55331213</t>
  </si>
  <si>
    <t>zárubeň ocelová pro běžné zdění hranatý profil s drážkou 145 800 L/P</t>
  </si>
  <si>
    <t>76</t>
  </si>
  <si>
    <t>39</t>
  </si>
  <si>
    <t>642942221</t>
  </si>
  <si>
    <t>Osazování zárubní nebo rámů kovových dveřních lisovaných nebo z úhelníků bez dveřních křídel na cementovou maltu, plochy otvoru přes 2,5 do 4,5 m2</t>
  </si>
  <si>
    <t>78</t>
  </si>
  <si>
    <t>55331164</t>
  </si>
  <si>
    <t>zárubeň ocelová pro běžné zdění hranatý profil 160 1600 dvoukřídlá</t>
  </si>
  <si>
    <t>80</t>
  </si>
  <si>
    <t>Ostatní konstrukce a práce, bourání</t>
  </si>
  <si>
    <t>41</t>
  </si>
  <si>
    <t>953961219</t>
  </si>
  <si>
    <t>Kotvy chemické s vyvrtáním otvoru do betonu, železobetonu nebo tvrdého kamene chemická patrona, velikost M 33, hloubka 300 mm</t>
  </si>
  <si>
    <t>82</t>
  </si>
  <si>
    <t>953965151</t>
  </si>
  <si>
    <t>Kotvy chemické s vyvrtáním otvoru kotevní šrouby pro chemické kotvy, velikost M 24, délka 290 mm</t>
  </si>
  <si>
    <t>84</t>
  </si>
  <si>
    <t>PSV</t>
  </si>
  <si>
    <t>Práce a dodávky PSV</t>
  </si>
  <si>
    <t>711</t>
  </si>
  <si>
    <t>Izolace proti vodě, vlhkosti a plynům</t>
  </si>
  <si>
    <t>43</t>
  </si>
  <si>
    <t>711111001</t>
  </si>
  <si>
    <t>Provedení izolace proti zemní vlhkosti natěradly a tmely za studena na ploše vodorovné V nátěrem penetračním</t>
  </si>
  <si>
    <t>86</t>
  </si>
  <si>
    <t>44,759</t>
  </si>
  <si>
    <t>(13,578+40,796)</t>
  </si>
  <si>
    <t>11163150</t>
  </si>
  <si>
    <t>lak asfaltový penetrační</t>
  </si>
  <si>
    <t>88</t>
  </si>
  <si>
    <t>99,133*0,0003 "Přepočtené koeficientem množství</t>
  </si>
  <si>
    <t>45</t>
  </si>
  <si>
    <t>711111012</t>
  </si>
  <si>
    <t>Provedení izolace proti zemní vlhkosti natěradly a tmely za studena na ploše vodorovné V nátěrem tekutou lepenkou</t>
  </si>
  <si>
    <t>90</t>
  </si>
  <si>
    <t>6,233+3,430+7,910</t>
  </si>
  <si>
    <t>24551030</t>
  </si>
  <si>
    <t>nátěr hydroizolační - tekutá lepenka</t>
  </si>
  <si>
    <t>kg</t>
  </si>
  <si>
    <t>92</t>
  </si>
  <si>
    <t>71,947*1,5 "Přepočtené koeficientem množství</t>
  </si>
  <si>
    <t>47</t>
  </si>
  <si>
    <t>711112012</t>
  </si>
  <si>
    <t>Provedení izolace proti zemní vlhkosti natěradly a tmely za studena na ploše svislé S nátěrem tekutou lepenkou</t>
  </si>
  <si>
    <t>94</t>
  </si>
  <si>
    <t>((1,989+3,358+0,606+1,409+3,358)+(0,184+0,277+2,015+0,553+0,290+1,541+1,778+1,040+0,171+0,778)+(1,067+0,817+1,119+4,504+0,803+0,316+1,185))*0,200</t>
  </si>
  <si>
    <t>(2,476+0,184+0,896)*0,200</t>
  </si>
  <si>
    <t>58581254</t>
  </si>
  <si>
    <t>páska těsnící k tekutým fóliím šířka 100 mm</t>
  </si>
  <si>
    <t>m</t>
  </si>
  <si>
    <t>96</t>
  </si>
  <si>
    <t>((1,989+3,358+0,606+1,409+3,358)+(0,184+0,277+2,015+0,553+0,290+1,541+1,778+1,040+0,171+0,778)+(1,067+0,817+1,119+4,504+0,803+0,316+1,185))</t>
  </si>
  <si>
    <t>(2,476+0,184+0,896)</t>
  </si>
  <si>
    <t>32,714*1,65 "Přepočtené koeficientem množství</t>
  </si>
  <si>
    <t>49</t>
  </si>
  <si>
    <t>98</t>
  </si>
  <si>
    <t>6,543*1,65 "Přepočtené koeficientem množství</t>
  </si>
  <si>
    <t>711141559</t>
  </si>
  <si>
    <t>Provedení izolace proti zemní vlhkosti pásy přitavením NAIP na ploše vodorovné V</t>
  </si>
  <si>
    <t>100</t>
  </si>
  <si>
    <t>51</t>
  </si>
  <si>
    <t>62832001</t>
  </si>
  <si>
    <t>pás těžký asfaltovaný V 60 S 35</t>
  </si>
  <si>
    <t>102</t>
  </si>
  <si>
    <t>44,759*1,15 "Přepočtené koeficientem množství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</si>
  <si>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</si>
  <si>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</si>
  <si>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</si>
  <si>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104</t>
  </si>
  <si>
    <t>712</t>
  </si>
  <si>
    <t>Povlakové krytiny</t>
  </si>
  <si>
    <t>53</t>
  </si>
  <si>
    <t>712361701</t>
  </si>
  <si>
    <t>Provedení povlakové krytiny střech plochých do 10° fólií položenou volně s přilepením spojů</t>
  </si>
  <si>
    <t>106</t>
  </si>
  <si>
    <t>28322000</t>
  </si>
  <si>
    <t>fólie hydroizolační střešní mPVC, tl. 2 mm š 1200 mm šedá</t>
  </si>
  <si>
    <t>108</t>
  </si>
  <si>
    <t>115,508*1,15 "Přepočtené koeficientem množství</t>
  </si>
  <si>
    <t>55</t>
  </si>
  <si>
    <t>712362701</t>
  </si>
  <si>
    <t>Provedení povlakové krytiny střech plochých do 10° fólií zesílením spojů páskem se zalitím okrajů spoje</t>
  </si>
  <si>
    <t>110</t>
  </si>
  <si>
    <t>20+3,59+8,045+20,49</t>
  </si>
  <si>
    <t>112</t>
  </si>
  <si>
    <t>52,125*0,15</t>
  </si>
  <si>
    <t>57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</si>
  <si>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</si>
  <si>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</si>
  <si>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114</t>
  </si>
  <si>
    <t>20,49*0,15</t>
  </si>
  <si>
    <t>712363357</t>
  </si>
  <si>
    <t>Povlakové krytiny střech plochých do 10° z tvarovaných poplastovaných lišt pro mPVC okapnice rš 250 mm</t>
  </si>
  <si>
    <t>116</t>
  </si>
  <si>
    <t>59</t>
  </si>
  <si>
    <t>712363358</t>
  </si>
  <si>
    <t>Povlakové krytiny střech plochých do 10° z tvarovaných poplastovaných lišt pro mPVC závětrná lišta rš 250 mm</t>
  </si>
  <si>
    <t>118</t>
  </si>
  <si>
    <t>3,59+20+8,045</t>
  </si>
  <si>
    <t>712363369</t>
  </si>
  <si>
    <t>Povlakové krytiny střech plochých do 10° z tvarovaných poplastovaných lišt pro mPVC příklopná lišta rš 100 mm</t>
  </si>
  <si>
    <t>120</t>
  </si>
  <si>
    <t>61</t>
  </si>
  <si>
    <t>712391171</t>
  </si>
  <si>
    <t>Provedení povlakové krytiny střech plochých do 10° -ostatní práce provedení vrstvy textilní podkladní</t>
  </si>
  <si>
    <t>122</t>
  </si>
  <si>
    <t>69311006</t>
  </si>
  <si>
    <t>geotextilie tkaná PP 15kN/m</t>
  </si>
  <si>
    <t>124</t>
  </si>
  <si>
    <t>63</t>
  </si>
  <si>
    <t>998712201</t>
  </si>
  <si>
    <t>Přesun hmot pro povlakové krytiny stanovený procentní sazbou (%) z ceny vodorovná dopravní vzdálenost do 50 m v objektech výšky do 6 m</t>
  </si>
  <si>
    <t>126</t>
  </si>
  <si>
    <t>762</t>
  </si>
  <si>
    <t>Konstrukce tesařské</t>
  </si>
  <si>
    <t>762341047</t>
  </si>
  <si>
    <t>Bednění a laťování bednění střech rovných sklonu do 60° s vyřezáním otvorů z dřevoštěpkových desek OSB šroubovaných na rošt na pero a drážku, tloušťky desky 25 mm</t>
  </si>
  <si>
    <t>128</t>
  </si>
  <si>
    <t>71,078+44,43</t>
  </si>
  <si>
    <t>65</t>
  </si>
  <si>
    <t>762341675</t>
  </si>
  <si>
    <t>Bednění a laťování montáž bednění štítových okapových říms, krajnic, závětrných prken a žaluzií ve spádu nebo rovnoběžně s okapem z desek dřevotřískových nebo dřevoštěpkových na pero a drážku</t>
  </si>
  <si>
    <t>130</t>
  </si>
  <si>
    <t>Řimsa</t>
  </si>
  <si>
    <t>(3,59+20+8,045+20,49)*0,27</t>
  </si>
  <si>
    <t>60726286</t>
  </si>
  <si>
    <t>deska dřevoštěpková OSB 3 pero-drážka broušená tl 25mm</t>
  </si>
  <si>
    <t>132</t>
  </si>
  <si>
    <t>14,074*1,1 "Přepočtené koeficientem množství</t>
  </si>
  <si>
    <t>67</t>
  </si>
  <si>
    <t>762395000</t>
  </si>
  <si>
    <t>Spojovací prostředky krovů, bednění a laťování, nadstřešních konstrukcí svory, prkna, hřebíky, pásová ocel, vruty</t>
  </si>
  <si>
    <t>134</t>
  </si>
  <si>
    <t>(14,074+115,508)*0,025</t>
  </si>
  <si>
    <t>998762201</t>
  </si>
  <si>
    <t>Přesun hmot pro konstrukce tesařské stanovený procentní sazbou (%) z ceny vodorovná dopravní vzdálenost do 50 m v objektech výšky do 6 m</t>
  </si>
  <si>
    <t>136</t>
  </si>
  <si>
    <t>763</t>
  </si>
  <si>
    <t>Konstrukce suché výstavby</t>
  </si>
  <si>
    <t>69</t>
  </si>
  <si>
    <t>763412114</t>
  </si>
  <si>
    <t>Sanitární příčky, desky laminované tl 30 mm</t>
  </si>
  <si>
    <t>138</t>
  </si>
  <si>
    <t>WC muži a ženy</t>
  </si>
  <si>
    <t>1,975*2,400</t>
  </si>
  <si>
    <t>1,370*2,400</t>
  </si>
  <si>
    <t>1,989*2,400</t>
  </si>
  <si>
    <t>1,607*2,400</t>
  </si>
  <si>
    <t>763412122</t>
  </si>
  <si>
    <t>Sanitární příčky vhodné do suchého prostředí dveře vnitřní do sanitárních příček šířky do 800 mm, výšky do 2 000 mm z dřevotřískových desek laminovaných včetně nerezového kování tl. 18 mm</t>
  </si>
  <si>
    <t>140</t>
  </si>
  <si>
    <t>71</t>
  </si>
  <si>
    <t>763712111</t>
  </si>
  <si>
    <t>Montáž svislé konstrukce do 10 m výšky římsy příhradové sloupy, stojky (mimo rámových), zavětrovací prvky, průřezové plochy do 3000 cm2</t>
  </si>
  <si>
    <t>142</t>
  </si>
  <si>
    <t>sloupky profilu 120x120 mm</t>
  </si>
  <si>
    <t>15*2,5</t>
  </si>
  <si>
    <t>61223210</t>
  </si>
  <si>
    <t>hranol vrstvený lepený pohledový</t>
  </si>
  <si>
    <t>144</t>
  </si>
  <si>
    <t>37,500*0,12*0,12</t>
  </si>
  <si>
    <t>73</t>
  </si>
  <si>
    <t>763734112</t>
  </si>
  <si>
    <t>Montáž střešní konstrukce do 10 m výšky římsy opláštění střechy, štítů, říms, dýmníků a světlíkových obrub z ostatních prvků, krokví, vaznic, ztužidel, zavětrování, průřezové plochy přes 50 do 150 cm2</t>
  </si>
  <si>
    <t>146</t>
  </si>
  <si>
    <t xml:space="preserve">Výplňová konstrukce  trámy 80x140 mm</t>
  </si>
  <si>
    <t>3,3*39</t>
  </si>
  <si>
    <t>148</t>
  </si>
  <si>
    <t>128,700*0,08*0,14</t>
  </si>
  <si>
    <t>75</t>
  </si>
  <si>
    <t>763734113</t>
  </si>
  <si>
    <t>Montáž střešní konstrukce do 10 m výšky římsy opláštění střechy, štítů, říms, dýmníků a světlíkových obrub z ostatních prvků, krokví, vaznic, ztužidel, zavětrování, průřezové plochy přes 150 do 500 cm2</t>
  </si>
  <si>
    <t>150</t>
  </si>
  <si>
    <t>nosná konstrukce - trámy 120x200 mm</t>
  </si>
  <si>
    <t>(19,860+8,045)+3,590+4,399+5,162+5,847+6,558+7,270</t>
  </si>
  <si>
    <t>3,381*6</t>
  </si>
  <si>
    <t>152</t>
  </si>
  <si>
    <t>81,017*0,12*0,2</t>
  </si>
  <si>
    <t>77</t>
  </si>
  <si>
    <t>763793111</t>
  </si>
  <si>
    <t>Montáž ostatních dílců ocelových spojovacích prostředků kotevních želez, příložek, patek, táhel</t>
  </si>
  <si>
    <t>154</t>
  </si>
  <si>
    <t>998763401</t>
  </si>
  <si>
    <t>Přesun hmot pro konstrukce montované z desek stanovený procentní sazbou (%) z ceny vodorovná dopravní vzdálenost do 50 m v objektech výšky do 6 m</t>
  </si>
  <si>
    <t>156</t>
  </si>
  <si>
    <t>764</t>
  </si>
  <si>
    <t>Konstrukce klempířské</t>
  </si>
  <si>
    <t>79</t>
  </si>
  <si>
    <t>764541405</t>
  </si>
  <si>
    <t>Žlab podokapní z titanzinkového předzvětralého plechu včetně háků a čel půlkruhový rš 330 mm</t>
  </si>
  <si>
    <t>158</t>
  </si>
  <si>
    <t>764541446</t>
  </si>
  <si>
    <t>Žlab podokapní z titanzinkového předzvětralého plechu včetně háků a čel kotlík oválný (trychtýřový), rš žlabu/průměr svodu 330/100 mm</t>
  </si>
  <si>
    <t>160</t>
  </si>
  <si>
    <t>81</t>
  </si>
  <si>
    <t>764548423</t>
  </si>
  <si>
    <t>Svod z titanzinkového předzvětralého plechu včetně objímek, kolen a odskoků kruhový, průměru 100 mm</t>
  </si>
  <si>
    <t>162</t>
  </si>
  <si>
    <t>2,5*2</t>
  </si>
  <si>
    <t>998764201</t>
  </si>
  <si>
    <t>Přesun hmot pro konstrukce klempířské stanovený procentní sazbou (%) z ceny vodorovná dopravní vzdálenost do 50 m v objektech výšky do 6 m</t>
  </si>
  <si>
    <t>164</t>
  </si>
  <si>
    <t>766</t>
  </si>
  <si>
    <t>Konstrukce truhlářské</t>
  </si>
  <si>
    <t>83</t>
  </si>
  <si>
    <t>766660001</t>
  </si>
  <si>
    <t>Montáž dveřních křídel dřevěných nebo plastových otevíravých do ocelové zárubně povrchově upravených jednokřídlových, šířky do 800 mm</t>
  </si>
  <si>
    <t>CS ÚRS 2020 01</t>
  </si>
  <si>
    <t>1758233563</t>
  </si>
  <si>
    <t>61160051.</t>
  </si>
  <si>
    <t>dveře jednokřídlé dřevěné bez povrchové úpravy plné 700x1970mm</t>
  </si>
  <si>
    <t>969689960</t>
  </si>
  <si>
    <t>85</t>
  </si>
  <si>
    <t>61160052.</t>
  </si>
  <si>
    <t>dveře jednokřídlé dřevěné bez povrchové úpravy plné 800x1970mm</t>
  </si>
  <si>
    <t>1959165768</t>
  </si>
  <si>
    <t>766660012</t>
  </si>
  <si>
    <t>Montáž dveřních křídel dřevěných nebo plastových otevíravých do ocelové zárubně povrchově upravených dvoukřídlových, šířky přes 1450 mm</t>
  </si>
  <si>
    <t>-126375171</t>
  </si>
  <si>
    <t>87</t>
  </si>
  <si>
    <t>61161032.</t>
  </si>
  <si>
    <t>dveře dvoukřídlé voštinové povrch lakovaný plné 1600x1970/2100mm</t>
  </si>
  <si>
    <t>480001409</t>
  </si>
  <si>
    <t>998766201</t>
  </si>
  <si>
    <t>Přesun hmot pro konstrukce truhlářské stanovený procentní sazbou (%) z ceny vodorovná dopravní vzdálenost do 50 m v objektech výšky do 6 m</t>
  </si>
  <si>
    <t>650600609</t>
  </si>
  <si>
    <t>777</t>
  </si>
  <si>
    <t>Podlahy lité</t>
  </si>
  <si>
    <t>89</t>
  </si>
  <si>
    <t>777211113</t>
  </si>
  <si>
    <t>Podlahy z epoxidové pryskyřice a oblázků (kamenný koberec) mramorových frakce 2 až 4 mm, tl. 10 mm</t>
  </si>
  <si>
    <t>166</t>
  </si>
  <si>
    <t>Sokl - základů</t>
  </si>
  <si>
    <t>(20,300+8,045+20,49+3,59)*0,200</t>
  </si>
  <si>
    <t>777211711</t>
  </si>
  <si>
    <t>Podlahy z epoxidové pryskyřice a oblázků (kamenný koberec) ostatní práce plnící tmel pro vytvoření nepropustného povrchu</t>
  </si>
  <si>
    <t>168</t>
  </si>
  <si>
    <t>91</t>
  </si>
  <si>
    <t>777521103</t>
  </si>
  <si>
    <t>Krycí stěrka dekorativní polyuretanová, tloušťky přes 1 do 2 mm</t>
  </si>
  <si>
    <t>170</t>
  </si>
  <si>
    <t>(6,233+3,430+7,910)</t>
  </si>
  <si>
    <t>(0,711+16,010)</t>
  </si>
  <si>
    <t>777612105</t>
  </si>
  <si>
    <t>Uzavírací nátěr podlahy protiskluzná úprava plnění skleněnými kuličkami (ballotini)</t>
  </si>
  <si>
    <t>172</t>
  </si>
  <si>
    <t>93</t>
  </si>
  <si>
    <t>777622101</t>
  </si>
  <si>
    <t>Uzavírací polyuretanový barevný nátěr podlahy (v odstínu RAL 7038)</t>
  </si>
  <si>
    <t>174</t>
  </si>
  <si>
    <t>998777201</t>
  </si>
  <si>
    <t>Přesun hmot pro podlahy lité stanovený procentní sazbou (%) z ceny vodorovná dopravní vzdálenost do 50 m v objektech výšky do 6 m</t>
  </si>
  <si>
    <t>176</t>
  </si>
  <si>
    <t>781</t>
  </si>
  <si>
    <t>Dokončovací práce - obklady</t>
  </si>
  <si>
    <t>95</t>
  </si>
  <si>
    <t>781444123</t>
  </si>
  <si>
    <t>Montáž obkladů vnitřních stěn z obkladaček a dekorů (listel) hutných nebo polohutných lepených flexibilním lepidlem z obkladaček přes 22 do 25 ks/m2</t>
  </si>
  <si>
    <t>178</t>
  </si>
  <si>
    <t>(2,924+1,984+0,913)*2,000</t>
  </si>
  <si>
    <t>1,659*2,000</t>
  </si>
  <si>
    <t>(1,001+1,466)*2,000</t>
  </si>
  <si>
    <t>(0,246+1,940)*2,000</t>
  </si>
  <si>
    <t>(0,852+0,817+1,089+4,460)*2,000</t>
  </si>
  <si>
    <t>2,300*2,000</t>
  </si>
  <si>
    <t>(0,878+0,790+0,887)*2,000</t>
  </si>
  <si>
    <t>6,52*2,00</t>
  </si>
  <si>
    <t>59761072</t>
  </si>
  <si>
    <t>obkládačky keramické (dle výběru investora)</t>
  </si>
  <si>
    <t>180</t>
  </si>
  <si>
    <t>61,452*1,1 "Přepočtené koeficientem množství</t>
  </si>
  <si>
    <t>97</t>
  </si>
  <si>
    <t>781494111</t>
  </si>
  <si>
    <t>Ostatní prvky plastové profily ukončovací a dilatační lepené flexibilním lepidlem rohové</t>
  </si>
  <si>
    <t>182</t>
  </si>
  <si>
    <t>781495111</t>
  </si>
  <si>
    <t>Ostatní prvky ostatní práce penetrace podkladu</t>
  </si>
  <si>
    <t>184</t>
  </si>
  <si>
    <t>99</t>
  </si>
  <si>
    <t>998781201</t>
  </si>
  <si>
    <t>Přesun hmot pro obklady keramické stanovený procentní sazbou (%) z ceny vodorovná dopravní vzdálenost do 50 m v objektech výšky do 6 m</t>
  </si>
  <si>
    <t>186</t>
  </si>
  <si>
    <t>783</t>
  </si>
  <si>
    <t>Dokončovací práce - nátěry</t>
  </si>
  <si>
    <t>783301311</t>
  </si>
  <si>
    <t>Příprava podkladu zámečnických konstrukcí před provedením nátěru odmaštění odmašťovačem vodou ředitelným</t>
  </si>
  <si>
    <t>188</t>
  </si>
  <si>
    <t>101</t>
  </si>
  <si>
    <t>783317101</t>
  </si>
  <si>
    <t>Krycí nátěr (email) zámečnických konstrukcí jednonásobný syntetický standardní</t>
  </si>
  <si>
    <t>190</t>
  </si>
  <si>
    <t>783324101</t>
  </si>
  <si>
    <t>Základní nátěr zámečnických konstrukcí jednonásobný akrylátový</t>
  </si>
  <si>
    <t>192</t>
  </si>
  <si>
    <t>784</t>
  </si>
  <si>
    <t>Dokončovací práce - malby a tapety</t>
  </si>
  <si>
    <t>103</t>
  </si>
  <si>
    <t>784111001</t>
  </si>
  <si>
    <t>Oprášení (ometení) podkladu v místnostech výšky do 3,80 m</t>
  </si>
  <si>
    <t>194</t>
  </si>
  <si>
    <t>784171101</t>
  </si>
  <si>
    <t>Zakrytí nemalovaných ploch (materiál ve specifikaci) včetně pozdějšího odkrytí podlah</t>
  </si>
  <si>
    <t>196</t>
  </si>
  <si>
    <t>105</t>
  </si>
  <si>
    <t>58124842</t>
  </si>
  <si>
    <t>fólie pro malířské potřeby zakrývací, 7µ, 4 x 5 m</t>
  </si>
  <si>
    <t>198</t>
  </si>
  <si>
    <t>35*1,05 "Přepočtené koeficientem množství</t>
  </si>
  <si>
    <t>784181101</t>
  </si>
  <si>
    <t>Penetrace podkladu jednonásobná základní akrylátová v místnostech výšky do 3,80 m</t>
  </si>
  <si>
    <t>200</t>
  </si>
  <si>
    <t>107</t>
  </si>
  <si>
    <t>784321031</t>
  </si>
  <si>
    <t>Malby silikátové dvojnásobné, bílé v místnostech výšky do 3,80 m</t>
  </si>
  <si>
    <t>202</t>
  </si>
  <si>
    <t>SO-01B - ZTI</t>
  </si>
  <si>
    <t xml:space="preserve">    998 - Přesun hmot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</si>
  <si>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</si>
  <si>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</si>
  <si>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</si>
  <si>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</si>
  <si>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132101101</t>
  </si>
  <si>
    <t>Hloubení zapažených i nezapažených rýh šířky do 600 mm s urovnáním dna do předepsaného profilu a spádu v horninách tř. 1 a 2 do 100 m3</t>
  </si>
  <si>
    <t>Pro ležatou kanalizaci</t>
  </si>
  <si>
    <t>(7,2+4,6+4)*0,3*0,4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</si>
  <si>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</si>
  <si>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</si>
  <si>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</si>
  <si>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</si>
  <si>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58331200</t>
  </si>
  <si>
    <t>štěrkopísek netříděný zásypový materiál</t>
  </si>
  <si>
    <t>1,3*2 "Přepočtené koeficientem množství</t>
  </si>
  <si>
    <t>998</t>
  </si>
  <si>
    <t>Přesun hmot</t>
  </si>
  <si>
    <t>998276101</t>
  </si>
  <si>
    <t>Přesun hmot pro trubní vedení hloubené z trub z plastických hmot nebo sklolaminátových pro vodovody nebo kanalizace v otevřeném výkopu dopravní vzdálenost do 15 m</t>
  </si>
  <si>
    <t>721</t>
  </si>
  <si>
    <t>Zdravotechnika - vnitřní kanalizace</t>
  </si>
  <si>
    <t>721173316</t>
  </si>
  <si>
    <t>Potrubí z plastových trub PVC SN4 dešťové DN 125</t>
  </si>
  <si>
    <t>721173401</t>
  </si>
  <si>
    <t>Potrubí z plastových trub PVC SN4 svodné (ležaté) DN 110 (vč.tvarovek)</t>
  </si>
  <si>
    <t>721174043</t>
  </si>
  <si>
    <t>Potrubí z plastových trub polypropylenové připojovací DN 50 (vč.tvarovek)</t>
  </si>
  <si>
    <t>721242106</t>
  </si>
  <si>
    <t>Lapače střešních splavenin polypropylenové (PP) se svislým odtokem DN 125</t>
  </si>
  <si>
    <t>721274121</t>
  </si>
  <si>
    <t>Ventily přivzdušňovací odpadních potrubí vnitřní od DN 32 do DN 50</t>
  </si>
  <si>
    <t>721290111</t>
  </si>
  <si>
    <t>Zkouška těsnosti kanalizace v objektech vodou do DN 125</t>
  </si>
  <si>
    <t>998721201</t>
  </si>
  <si>
    <t>Přesun hmot pro vnitřní kanalizace stanovený procentní sazbou (%) z ceny vodorovná dopravní vzdálenost do 50 m v objektech výšky do 6 m</t>
  </si>
  <si>
    <t>722</t>
  </si>
  <si>
    <t>Zdravotechnika - vnitřní vodovod</t>
  </si>
  <si>
    <t>722176113</t>
  </si>
  <si>
    <t>Montáž potrubí z plastových trub svařovaných polyfuzně D přes 20 do 25 mm</t>
  </si>
  <si>
    <t>28615105</t>
  </si>
  <si>
    <t>trubka tlaková PPR řada PN 10 25x2,3x4000mm</t>
  </si>
  <si>
    <t>722176115</t>
  </si>
  <si>
    <t>Montáž potrubí z plastových trub svařovaných polyfuzně D přes 32 do 40 mm</t>
  </si>
  <si>
    <t>28615109</t>
  </si>
  <si>
    <t>trubka tlaková PPR řada PN 10 32x2,9x4000mm</t>
  </si>
  <si>
    <t>722179191</t>
  </si>
  <si>
    <t>Příplatek k ceně rozvody vody z plastů za práce malého rozsahu na zakázce do 20 m rozvodu</t>
  </si>
  <si>
    <t>soubor</t>
  </si>
  <si>
    <t>722179192</t>
  </si>
  <si>
    <t>Příplatek k ceně rozvody vody z plastů za práce malého rozsahu na zakázce při průměru trubek do 32 mm, do 15 svarů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</si>
  <si>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</si>
  <si>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</si>
  <si>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722190401</t>
  </si>
  <si>
    <t>Zřízení přípojek na potrubí vyvedení a upevnění výpustek do DN 25</t>
  </si>
  <si>
    <t>722220111</t>
  </si>
  <si>
    <t>Armatury s jedním závitem nástěnky pro výtokový ventil G 1/2</t>
  </si>
  <si>
    <t>722220122</t>
  </si>
  <si>
    <t>Armatury s jedním závitem nástěnky pro baterii G 3/4</t>
  </si>
  <si>
    <t>pár</t>
  </si>
  <si>
    <t>722230104</t>
  </si>
  <si>
    <t>Armatury se dvěma závity ventily přímé G 5/4</t>
  </si>
  <si>
    <t>722270106/R</t>
  </si>
  <si>
    <t>Revizní a vypouštěcí šachta 450x450x600 mm s poklopem a odendavacím dnem</t>
  </si>
  <si>
    <t>V chodbě pavilonu</t>
  </si>
  <si>
    <t>722290234</t>
  </si>
  <si>
    <t>Zkoušky, proplach a desinfekce vodovodního potrubí proplach a desinfekce vodovodního potrubí do DN 80</t>
  </si>
  <si>
    <t>998722201</t>
  </si>
  <si>
    <t>Přesun hmot pro vnitřní vodovod stanovený procentní sazbou (%) z ceny vodorovná dopravní vzdálenost do 50 m v objektech výšky do 6 m</t>
  </si>
  <si>
    <t>725</t>
  </si>
  <si>
    <t>Zdravotechnika - zařizovací předměty</t>
  </si>
  <si>
    <t>725119125</t>
  </si>
  <si>
    <t>Zařízení záchodů montáž klozetových mís závěsných na nosné stěny</t>
  </si>
  <si>
    <t>55231003</t>
  </si>
  <si>
    <t>klozet nerezový závěsný hluboké splachování se sedátkem 360x530x355mm</t>
  </si>
  <si>
    <t>55231352</t>
  </si>
  <si>
    <t>klozet nerezový závěsný se sedátkem pro handicapované</t>
  </si>
  <si>
    <t>725121603</t>
  </si>
  <si>
    <t>Pisoárové záchodky nerezové se senzorovým splachováním</t>
  </si>
  <si>
    <t>725219104</t>
  </si>
  <si>
    <t>Umyvadla montáž umyvadel ostatních typů nerezových</t>
  </si>
  <si>
    <t>55231326</t>
  </si>
  <si>
    <t>umyvadlo nerez automatické bezdotykové na stěnu, 2 vody, 560x480x250mm</t>
  </si>
  <si>
    <t>725291511</t>
  </si>
  <si>
    <t>Doplňky zařízení koupelen a záchodů plastové dávkovač tekutého mýdla na 350 ml</t>
  </si>
  <si>
    <t>725291521</t>
  </si>
  <si>
    <t>Doplňky zařízení koupelen a záchodů plastové zásobník toaletních papírů</t>
  </si>
  <si>
    <t>725291722</t>
  </si>
  <si>
    <t>Doplňky zařízení koupelen a záchodů smaltované madla krakorcová sklopná, délky 834 mm</t>
  </si>
  <si>
    <t>725331211</t>
  </si>
  <si>
    <t>Výlevky nerezové připevněné na zeď konzolou 450 x 550 x 300 mm</t>
  </si>
  <si>
    <t>725531102</t>
  </si>
  <si>
    <t>Elektrické ohřívače zásobníkové beztlakové přepadové objem nádrže (příkon) 10 l (2,0 kW)</t>
  </si>
  <si>
    <t>725822642</t>
  </si>
  <si>
    <t>Baterie umyvadlové stojánkové automatické s elektronikou přívodem teplé a studené vody</t>
  </si>
  <si>
    <t>725822643</t>
  </si>
  <si>
    <t>Baterie umyvadlová automatická s elektronikou s přívodem teplé a studené vody- pro handicapované</t>
  </si>
  <si>
    <t>725829121</t>
  </si>
  <si>
    <t>Baterie umyvadlové montáž ostatních typů nástěnných pákových nebo klasických</t>
  </si>
  <si>
    <t>55143976</t>
  </si>
  <si>
    <t>baterie páková nástěnná s kulatým ústím 300 mm (výlevka)</t>
  </si>
  <si>
    <t>725861101</t>
  </si>
  <si>
    <t>Zápachové uzávěrky zařizovacích předmětů pro umyvadla DN 32</t>
  </si>
  <si>
    <t>725865411</t>
  </si>
  <si>
    <t>Zápachové uzávěrky zařizovacích předmětů pro pisoáry DN 32/40</t>
  </si>
  <si>
    <t>998725201</t>
  </si>
  <si>
    <t>Přesun hmot pro zařizovací předměty stanovený procentní sazbou (%) z ceny vodorovná dopravní vzdálenost do 50 m v objektech výšky do 6 m</t>
  </si>
  <si>
    <t>726</t>
  </si>
  <si>
    <t>Zdravotechnika - předstěnové instalace</t>
  </si>
  <si>
    <t>726111001</t>
  </si>
  <si>
    <t>Předstěnové instalační systémy pro zazdění do masivních zděných konstrukcí pro umyvadla, s nastavitelnou hloubkou 80 až 190 mm</t>
  </si>
  <si>
    <t>726111021</t>
  </si>
  <si>
    <t>Předstěnové instalační systémy pro zazdění do masivních zděných konstrukcí pro pisoáry, s nastavitelnou hloubkou 80 až 120 mm</t>
  </si>
  <si>
    <t>726111031</t>
  </si>
  <si>
    <t>Předstěnové instalační systémy pro zazdění do masivních zděných konstrukcí pro závěsné klozety ovládání zepředu, stavební výška 1080 mm</t>
  </si>
  <si>
    <t>726191001</t>
  </si>
  <si>
    <t>Ostatní příslušenství instalačních systémů zvukoizolační souprava pro WC a bidet</t>
  </si>
  <si>
    <t>726191002</t>
  </si>
  <si>
    <t>Ostatní příslušenství instalačních systémů souprava pro předstěnovou montáž</t>
  </si>
  <si>
    <t>998726211</t>
  </si>
  <si>
    <t>Přesun hmot pro instalační prefabrikáty stanovený procentní sazbou (%) z ceny vodorovná dopravní vzdálenost do 50 m v objektech výšky do 6 m</t>
  </si>
  <si>
    <t>SO-01C - Elektroinstalace</t>
  </si>
  <si>
    <t xml:space="preserve">    741 - Elektroinstalace - Uzemnění a hromosvod</t>
  </si>
  <si>
    <t xml:space="preserve">    741/A01 - Elektroinstalace - trubky, lišty, krabice, příchytky</t>
  </si>
  <si>
    <t xml:space="preserve">    741/A02 - Elektroinstalace - izolované vodiče, šňůry a kabely měděné </t>
  </si>
  <si>
    <t xml:space="preserve">    741/A04 - Elektroinstalace - ukončení a propojení vodičů, kabelů</t>
  </si>
  <si>
    <t xml:space="preserve">    741/A05 - Elektroinstalace - rozvaděče, rozvodné skříně, desky, svorkovnice </t>
  </si>
  <si>
    <t xml:space="preserve">    741/A06 - Elektroinstalace - spínače a zásuvky </t>
  </si>
  <si>
    <t xml:space="preserve">    741/A07 - Elektroinstalace - jistící zařízení </t>
  </si>
  <si>
    <t xml:space="preserve">    741/A07/2 - Rozváděč - pavilon</t>
  </si>
  <si>
    <t xml:space="preserve">    741/A07/3 - Rozváděč - přípojné místo</t>
  </si>
  <si>
    <t xml:space="preserve">    741/A10 - Elektroinstalace - svítidla a osvětlovací zařízení </t>
  </si>
  <si>
    <t xml:space="preserve">    741/A13 - Revize, přesun hmot a podružný materiál</t>
  </si>
  <si>
    <t xml:space="preserve">    741/A14 - Zednické přípomoce</t>
  </si>
  <si>
    <t>M - Práce a dodávky M</t>
  </si>
  <si>
    <t xml:space="preserve">    46-M - Zemní práce při extr.mont.pracích</t>
  </si>
  <si>
    <t>741</t>
  </si>
  <si>
    <t>Elektroinstalace - Uzemnění a hromosvod</t>
  </si>
  <si>
    <t>741110511</t>
  </si>
  <si>
    <t>Montáž lišt a kanálků elektroinstalačních se spojkami, ohyby a rohy a s nasunutím do krabic vkládacích s víčkem, šířky do 60 mm</t>
  </si>
  <si>
    <t>Rozvody k svítidlům vedené po stropních trámech</t>
  </si>
  <si>
    <t>4,5+7,2+9,6+3,7</t>
  </si>
  <si>
    <t>34571004</t>
  </si>
  <si>
    <t xml:space="preserve">lišta elektroinstalační hranatá  20 x 20 vč. krytu</t>
  </si>
  <si>
    <t>741410021</t>
  </si>
  <si>
    <t>Montáž uzemňovacího vedení s upevněním, propojením a připojením pomocí svorek v zemi s izolací spojů pásku průřezu do 120 mm2 v městské zástavbě</t>
  </si>
  <si>
    <t>"199-4.D11.b04a.Pavilon1.png</t>
  </si>
  <si>
    <t>(3,570+19,842+7,990+20,49)</t>
  </si>
  <si>
    <t>741410041</t>
  </si>
  <si>
    <t>Montáž uzemňovacího vedení s upevněním, propojením a připojením pomocí svorek v zemi s izolací spojů drátu nebo lana Ø do 10 mm v městské zástavbě</t>
  </si>
  <si>
    <t>354410730</t>
  </si>
  <si>
    <t>drát D 10mm FeZn</t>
  </si>
  <si>
    <t>741420001</t>
  </si>
  <si>
    <t>Montáž hromosvodného vedení svodových drátů nebo lan s podpěrami, Ø do 10 mm</t>
  </si>
  <si>
    <t>354410770</t>
  </si>
  <si>
    <t>drát D 8mm AlMgSi</t>
  </si>
  <si>
    <t>741420022</t>
  </si>
  <si>
    <t>Montáž hromosvodného vedení svorek se 3 a více šrouby</t>
  </si>
  <si>
    <t>35442021</t>
  </si>
  <si>
    <t>svorka spojovací SS</t>
  </si>
  <si>
    <t>35442022</t>
  </si>
  <si>
    <t>podpěra na plochou střechu PV21c</t>
  </si>
  <si>
    <t>35442023</t>
  </si>
  <si>
    <t>podpěra svislých svodů PV1</t>
  </si>
  <si>
    <t>741420054</t>
  </si>
  <si>
    <t>Montáž hromosvodného vedení ochranných prvků tvarování prvků</t>
  </si>
  <si>
    <t>35441832</t>
  </si>
  <si>
    <t>trubka ochranná na ochranu svodu - 1700 mmm, FeZn</t>
  </si>
  <si>
    <t>741430001</t>
  </si>
  <si>
    <t>Montáž jímacích tyčí délky do 3 m, na konstrukci dřevěnou mimo krov</t>
  </si>
  <si>
    <t>35441127</t>
  </si>
  <si>
    <t>tyč jímací s kovaným hrotem 1000 mm nerez</t>
  </si>
  <si>
    <t>35442041</t>
  </si>
  <si>
    <t>svorka uzemnění nerez k jímací tyči</t>
  </si>
  <si>
    <t>741420021</t>
  </si>
  <si>
    <t>Montáž hromosvodného vedení svorek se 2 šrouby</t>
  </si>
  <si>
    <t>354420340</t>
  </si>
  <si>
    <t>svorka uzemnění nerez zkušební, 81 mm</t>
  </si>
  <si>
    <t>8500170100</t>
  </si>
  <si>
    <t>Svorka křížová SK - FeZn 4xM8</t>
  </si>
  <si>
    <t>ks</t>
  </si>
  <si>
    <t>8500173280</t>
  </si>
  <si>
    <t>Připojovací svorka k okapovým žlabům SO</t>
  </si>
  <si>
    <t>741420083</t>
  </si>
  <si>
    <t>Montáž hromosvodného vedení doplňků štítků k označení svodů</t>
  </si>
  <si>
    <t>354421100</t>
  </si>
  <si>
    <t xml:space="preserve">štítek plastový -  čísla svodů</t>
  </si>
  <si>
    <t>741/A01</t>
  </si>
  <si>
    <t>Elektroinstalace - trubky, lišty, krabice, příchytky</t>
  </si>
  <si>
    <t>741110053</t>
  </si>
  <si>
    <t>Montáž trubek elektroinstalačních s nasunutím nebo našroubováním do krabic plastových ohebných, uložených volně, vnější Ø přes 35 mm</t>
  </si>
  <si>
    <t>34571362</t>
  </si>
  <si>
    <t>trubka elektroinstalační HDPE tuhá dvouplášťová korugovaná D 52/63 mm</t>
  </si>
  <si>
    <t>741112001</t>
  </si>
  <si>
    <t>Montáž krabic elektroinstalačních bez napojení na trubky a lišty, demontáže a montáže víčka a přístroje protahovacích nebo odbočných zapuštěných plastových kruhových</t>
  </si>
  <si>
    <t>CS ÚRS 2018 01</t>
  </si>
  <si>
    <t>34571519</t>
  </si>
  <si>
    <t>krabice univerzální odbočná z PH s víčkem, D 73,5 mm x 43 mm</t>
  </si>
  <si>
    <t>741112061</t>
  </si>
  <si>
    <t>Montáž krabic elektroinstalačních bez napojení na trubky a lišty, demontáže a montáže víčka a přístroje přístrojových zapuštěných plastových kruhových</t>
  </si>
  <si>
    <t>34571511</t>
  </si>
  <si>
    <t>krabice přístrojová instalační 500 V, D 69 mm x 30mm</t>
  </si>
  <si>
    <t>741/A02</t>
  </si>
  <si>
    <t xml:space="preserve">Elektroinstalace - izolované vodiče, šňůry a kabely měděné </t>
  </si>
  <si>
    <t>34140825</t>
  </si>
  <si>
    <t>vodič silový s Cu jádrem 4mm2</t>
  </si>
  <si>
    <t>741122016</t>
  </si>
  <si>
    <t>Montáž kabelů měděných bez ukončení uložených pod omítku plných kulatých (CYKY), počtu a průřezu žil 3x2,5 až 6 mm2</t>
  </si>
  <si>
    <t>34111036</t>
  </si>
  <si>
    <t>kabel silový s Cu jádrem 1 kV 3x2,5mm2</t>
  </si>
  <si>
    <t>741122031</t>
  </si>
  <si>
    <t>Montáž kabelů měděných bez ukončení uložených pod omítku plných kulatých (CYKY), počtu a průřezu žil 5x1,5 až 2,5 mm2</t>
  </si>
  <si>
    <t>34111094</t>
  </si>
  <si>
    <t>kabel silový s Cu jádrem 1 kV 5x2,5mm2</t>
  </si>
  <si>
    <t>741122134</t>
  </si>
  <si>
    <t>Montáž kabelů měděných bez ukončení uložených v trubkách zatažených plných kulatých nebo bezhalogenových (CYKY) počtu a průřezu žil 4x16 až 25 mm2</t>
  </si>
  <si>
    <t>34111080</t>
  </si>
  <si>
    <t>kabel silový s Cu jádrem 1 kV 4x16mm2</t>
  </si>
  <si>
    <t>60*1,2 "Přepočtené koeficientem množství</t>
  </si>
  <si>
    <t>220270836</t>
  </si>
  <si>
    <t>Montáž šňůry silnoproudé včetně zatažení do trubek nebo lišt, instalace, manipulace a prozvonění šňůry, vyčištění trubkovodu, otevření a zavření krabice uložené do trubkovodu nebo lišty CGLG,CYLY,CYSY do 2x1,5 mm2</t>
  </si>
  <si>
    <t>8500023320</t>
  </si>
  <si>
    <t>Kabel H05VV-F (CYSY) 2X0,75 (metráž)</t>
  </si>
  <si>
    <t>741124701</t>
  </si>
  <si>
    <t>Montáž kabelů měděných ovládacích bez ukončení uložených volně stíněných ovládacích s plným jádrem (JYTY) počtu a průměru žil 2 až 19x0,8 mm2</t>
  </si>
  <si>
    <t>1188963</t>
  </si>
  <si>
    <t>KABEL JYTY 2X2x0,75</t>
  </si>
  <si>
    <t>741/A04</t>
  </si>
  <si>
    <t>Elektroinstalace - ukončení a propojení vodičů, kabelů</t>
  </si>
  <si>
    <t>210100014</t>
  </si>
  <si>
    <t>Ukončení vodičů izolovaných s označením a zapojením v rozváděči nebo na přístroji průřezu žíly do 10 mm2</t>
  </si>
  <si>
    <t>741/A05</t>
  </si>
  <si>
    <t xml:space="preserve">Elektroinstalace - rozvaděče, rozvodné skříně, desky, svorkovnice </t>
  </si>
  <si>
    <t>741210001</t>
  </si>
  <si>
    <t>Montáž rozvodnic oceloplechových nebo plastových bez zapojení vodičů běžných</t>
  </si>
  <si>
    <t>CS ÚRS 2017 01</t>
  </si>
  <si>
    <t>35713142</t>
  </si>
  <si>
    <t>rozvaděč na omítku, plastový, IP65, 54M</t>
  </si>
  <si>
    <t>741231003</t>
  </si>
  <si>
    <t>Montáž svorkovnic do rozváděčů s popisnými štítky se zapojením vodičů na jedné straně řadových, průřezové plochy vodičů do 10 mm2</t>
  </si>
  <si>
    <t>1174004</t>
  </si>
  <si>
    <t>SVORKOVNICEHOP</t>
  </si>
  <si>
    <t>741/A06</t>
  </si>
  <si>
    <t xml:space="preserve">Elektroinstalace - spínače a zásuvky </t>
  </si>
  <si>
    <t>741310251</t>
  </si>
  <si>
    <t>Montáž spínačů jedno nebo dvoupólových polozapuštěných nebo zapuštěných se zapojením vodičů šroubové připojení, pro prostředí venkovní nebo mokré vypínačů, řazení 1-jednopólových</t>
  </si>
  <si>
    <t>10.844.408</t>
  </si>
  <si>
    <t>Spínač jednopólový IP44, ř. 1</t>
  </si>
  <si>
    <t>KS</t>
  </si>
  <si>
    <t>741313082</t>
  </si>
  <si>
    <t>Zásuvka nástěná jednonásobná IP44 230/16A</t>
  </si>
  <si>
    <t>34551485</t>
  </si>
  <si>
    <t>zásuvka krytá pro vlhké prostředí 5518-3929 S šedá 1x DIN.IP44</t>
  </si>
  <si>
    <t>741313085</t>
  </si>
  <si>
    <t>Zásuvka nástěná 400V/16A, IP 44</t>
  </si>
  <si>
    <t>35811071</t>
  </si>
  <si>
    <t>zásuvka nepropustná nástěnná 16A 400 V 4pólová</t>
  </si>
  <si>
    <t>741310240</t>
  </si>
  <si>
    <t xml:space="preserve">Signalizace pro WC-invalidé  - 1x signální tlačítko se šňůrou - 2x kontrolní sign. modul + transformátor - 1x resetovací tlačítko</t>
  </si>
  <si>
    <t>kpl</t>
  </si>
  <si>
    <t>741/A07</t>
  </si>
  <si>
    <t xml:space="preserve">Elektroinstalace - jistící zařízení </t>
  </si>
  <si>
    <t>741/A07/2</t>
  </si>
  <si>
    <t>Rozváděč - pavilon</t>
  </si>
  <si>
    <t>741320101</t>
  </si>
  <si>
    <t>Montáž jističů se zapojením vodičů jednopólových nn do 25 A bez krytu</t>
  </si>
  <si>
    <t>35822111</t>
  </si>
  <si>
    <t>jistič 1pólový-charakteristika B 16A</t>
  </si>
  <si>
    <t>35822109</t>
  </si>
  <si>
    <t>jistič 1pólový-charakteristika B 10A</t>
  </si>
  <si>
    <t>35822107</t>
  </si>
  <si>
    <t>jistič 1pólový-charakteristika B 6A</t>
  </si>
  <si>
    <t>741320161</t>
  </si>
  <si>
    <t>Montáž jističů se zapojením vodičů třípólových nn do 25 A bez krytu</t>
  </si>
  <si>
    <t>35822401</t>
  </si>
  <si>
    <t>jistič 3pólový-charakteristika B 16A</t>
  </si>
  <si>
    <t>741320175</t>
  </si>
  <si>
    <t>Montáž a dodávka jističů se zapojením vodičů třípólových nn do 63 A</t>
  </si>
  <si>
    <t>1252025</t>
  </si>
  <si>
    <t>hlavní vypínač Q 32A</t>
  </si>
  <si>
    <t>741321041</t>
  </si>
  <si>
    <t>Montáž proudových chráničů se zapojením vodičů čtyřpólových nn do 63 A bez krytu</t>
  </si>
  <si>
    <t>1329606</t>
  </si>
  <si>
    <t>proudový chránič 40/4/0,03</t>
  </si>
  <si>
    <t>741322143</t>
  </si>
  <si>
    <t>Montáž a dodávka svodiče přepětí V2</t>
  </si>
  <si>
    <t>35889522</t>
  </si>
  <si>
    <t>svodič přepětí - výměnný modul, 400 V, varistor</t>
  </si>
  <si>
    <t>741330006/1</t>
  </si>
  <si>
    <t>Montáž a dodávka stykačů 20-10-A230</t>
  </si>
  <si>
    <t>596031</t>
  </si>
  <si>
    <t>stykač RSI-25-40-A230</t>
  </si>
  <si>
    <t>741/A07/3</t>
  </si>
  <si>
    <t>Rozváděč - přípojné místo</t>
  </si>
  <si>
    <t>741320165</t>
  </si>
  <si>
    <t>Montáž jističů se zapojením vodičů třípólových nn do 25 A ve skříni</t>
  </si>
  <si>
    <t>8500054860</t>
  </si>
  <si>
    <t>Jistič 10 kA 3pól char. B 20 A, OEZ LTN-20B-3</t>
  </si>
  <si>
    <t>741/A10</t>
  </si>
  <si>
    <t xml:space="preserve">Elektroinstalace - svítidla a osvětlovací zařízení </t>
  </si>
  <si>
    <t>741372051</t>
  </si>
  <si>
    <t>Montáž svítidel LED se zapojením vodičů bytových nebo společenských místností přisazených stropních reflektorových bez pohybového čidla</t>
  </si>
  <si>
    <t>34858211</t>
  </si>
  <si>
    <t>svítidlo stropní/nástěnné, LED 24W</t>
  </si>
  <si>
    <t>741370034</t>
  </si>
  <si>
    <t>Montáž svítidlo nástěnné přisazené nouzové</t>
  </si>
  <si>
    <t>34838101</t>
  </si>
  <si>
    <t>Svítidlo nouzové LED 3W, IP65, 1 hodina</t>
  </si>
  <si>
    <t>741/A13</t>
  </si>
  <si>
    <t>Revize, přesun hmot a podružný materiál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</si>
  <si>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</si>
  <si>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</si>
  <si>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998741200/A</t>
  </si>
  <si>
    <t>Podružný materiál</t>
  </si>
  <si>
    <t>998741201</t>
  </si>
  <si>
    <t>Přesun hmot pro silnoproud stanovený procentní sazbou (%) z ceny vodorovná dopravní vzdálenost do 50 m v objektech výšky do 6 m</t>
  </si>
  <si>
    <t>741/A14</t>
  </si>
  <si>
    <t>Zednické přípomoce</t>
  </si>
  <si>
    <t>973031616</t>
  </si>
  <si>
    <t>Vysekání výklenků nebo kapes ve zdivu z cihel na maltu vápennou nebo vápenocementovou kapes pro špalíky a krabice, velikosti do 100x100x50 mm</t>
  </si>
  <si>
    <t>974082114</t>
  </si>
  <si>
    <t>Vysekání rýh pro vodiče v omítce vápenné nebo vápenocementové stěn, šířky do 70 mm</t>
  </si>
  <si>
    <t>612135101</t>
  </si>
  <si>
    <t>Hrubá výplň rýh maltou jakékoli šířky rýhy ve stěnách</t>
  </si>
  <si>
    <t>Práce a dodávky M</t>
  </si>
  <si>
    <t>46-M</t>
  </si>
  <si>
    <t>Zemní práce při extr.mont.pracích</t>
  </si>
  <si>
    <t>460202063</t>
  </si>
  <si>
    <t>Hloubení nezapažených kabelových rýh strojně zarovnání kabelových rýh po výkopu strojně, šířka rýhy bez zarovnání rýh šířky 40 cm, hloubky 80 cm, v hornině třídy 3</t>
  </si>
  <si>
    <t>460421001</t>
  </si>
  <si>
    <t>Kabelové lože včetně podsypu, zhutnění a urovnání povrchu z písku nebo štěrkopísku tloušťky 5 cm nad kabel bez zakrytí, šířky do 65 cm</t>
  </si>
  <si>
    <t>460561821</t>
  </si>
  <si>
    <t>Zásyp kabelových rýh strojně s uložením výkopku ve vrstvách včetně zhutnění a urovnání povrchu v zástavbě</t>
  </si>
  <si>
    <t>SO-01D - Přípojky</t>
  </si>
  <si>
    <t xml:space="preserve">    5 - Komunikace pozemní</t>
  </si>
  <si>
    <t xml:space="preserve">    8 - Trubní vedení</t>
  </si>
  <si>
    <t xml:space="preserve">    997 - Přesun sutě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</si>
  <si>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</si>
  <si>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</si>
  <si>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V chodníku</t>
  </si>
  <si>
    <t>"199-4.D11.b03a.Srovnani ploch.pdf</t>
  </si>
  <si>
    <t>5,332</t>
  </si>
  <si>
    <t>113107044</t>
  </si>
  <si>
    <t>Odstranění podkladů nebo krytů při překopech inženýrských sítí s přemístěním hmot na skládku ve vzdálenosti do 3 m nebo s naložením na dopravní prostředek ručně živičných, o tl. vrstvy přes 150 do 200 mm</t>
  </si>
  <si>
    <t>46,968</t>
  </si>
  <si>
    <t>113107512</t>
  </si>
  <si>
    <t>Odstranění podkladů nebo krytů při překopech inženýrských sítí s přemístěním hmot na skládku ve vzdálenosti do 3 m nebo s naložením na dopravní prostředek strojně plochy jednotlivě přes 15 m2 z kameniva těženého, o tl. vrstvy přes 100 do 200 mm</t>
  </si>
  <si>
    <t>46,968+5,332</t>
  </si>
  <si>
    <t>130901123</t>
  </si>
  <si>
    <t>Bourání konstrukcí v hloubených vykopávkách - ručně z betonu železového nebo předpjatého</t>
  </si>
  <si>
    <t>Otvor do kolektoru</t>
  </si>
  <si>
    <t>0,5*0,5*0,25</t>
  </si>
  <si>
    <t>132201201</t>
  </si>
  <si>
    <t>Hloubení zapažených i nezapažených rýh šířky přes 600 do 2 000 mm s urovnáním dna do předepsaného profilu a spádu v hornině tř. 3 do 100 m3</t>
  </si>
  <si>
    <t>Vodovodní přípojka</t>
  </si>
  <si>
    <t>(4,2+20,2+23,6)*0,8*1,2</t>
  </si>
  <si>
    <t>Kanalizační přípojka pr.hloubka</t>
  </si>
  <si>
    <t>11,2*1,2*3,5</t>
  </si>
  <si>
    <t>25,75*1,2*1,75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</si>
  <si>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</si>
  <si>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</si>
  <si>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133201101</t>
  </si>
  <si>
    <t>Hloubení zapažených i nezapažených šachet s případným nutným přemístěním výkopku ve výkopišti v hornině tř. 3 do 100 m3</t>
  </si>
  <si>
    <t>Vodoměrná šachta</t>
  </si>
  <si>
    <t>1,4*1,4*2</t>
  </si>
  <si>
    <t>Kanalizační napojení a revizní šachta</t>
  </si>
  <si>
    <t>1,5*1,5*3,5</t>
  </si>
  <si>
    <t>1,5+1,5*2,5</t>
  </si>
  <si>
    <t>133201109</t>
  </si>
  <si>
    <t>Hloubení zapažených i nezapažených šachet s případným nutným přemístěním výkopku ve výkopišti v hornině tř. 3 Příplatek k cenám za lepivost horniny tř. 3</t>
  </si>
  <si>
    <t>151811132</t>
  </si>
  <si>
    <t>Zřízení pažicích boxů pro pažení a rozepření stěn rýh podzemního vedení hloubka výkopu do 4 m, šířka přes 1,2 do 2,5 m</t>
  </si>
  <si>
    <t>19*2</t>
  </si>
  <si>
    <t>151811232</t>
  </si>
  <si>
    <t>Odstranění pažicích boxů pro pažení a rozepření stěn rýh podzemního vedení hloubka výkopu do 4 m, šířka přes 1,2 do 2,5 m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</si>
  <si>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</si>
  <si>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</si>
  <si>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Odvoz přebytečné zeminy</t>
  </si>
  <si>
    <t>147,195+17,045</t>
  </si>
  <si>
    <t>Odpočet zpětný zásyp</t>
  </si>
  <si>
    <t>-135,026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</si>
  <si>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</si>
  <si>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</si>
  <si>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29,214*25</t>
  </si>
  <si>
    <t>171201201</t>
  </si>
  <si>
    <t>Uložení sypaniny na skládky</t>
  </si>
  <si>
    <t>171201211</t>
  </si>
  <si>
    <t>Poplatek za uložení stavebního odpadu na skládce (skládkovné) zeminy a kameniva zatříděného do Katalogu odpadů pod kódem 170 504</t>
  </si>
  <si>
    <t>Přepočet m3 na t</t>
  </si>
  <si>
    <t>29,214*1,57</t>
  </si>
  <si>
    <t>174101101</t>
  </si>
  <si>
    <t>Zásyp sypaninou z jakékoliv horniny s uložením výkopku ve vrstvách se zhutněním jam, šachet, rýh nebo kolem objektů v těchto vykopávkách</t>
  </si>
  <si>
    <t>Zásyp rýh a kolem šachet (zpětný zásyp)</t>
  </si>
  <si>
    <t>Odpočet podsyp a obsyp vody a kanalizace</t>
  </si>
  <si>
    <t>-9,738</t>
  </si>
  <si>
    <t>-19,476</t>
  </si>
  <si>
    <t>64,92*0,3</t>
  </si>
  <si>
    <t>19,476*2 "Přepočtené koeficientem množství</t>
  </si>
  <si>
    <t>181951101</t>
  </si>
  <si>
    <t>Úprava pláně vyrovnáním výškových rozdílů v hornině tř. 1 až 4 bez zhutnění</t>
  </si>
  <si>
    <t>Po překopech</t>
  </si>
  <si>
    <t>25*2</t>
  </si>
  <si>
    <t>451572111</t>
  </si>
  <si>
    <t>Lože pod potrubí, stoky a drobné objekty v otevřeném výkopu z kameniva drobného těženého 0 až 4 mm</t>
  </si>
  <si>
    <t>(44,200+36,95)*0,8*0,15</t>
  </si>
  <si>
    <t>451577777</t>
  </si>
  <si>
    <t>Podklad nebo lože pod dlažbu (přídlažbu) v ploše vodorovné nebo ve sklonu do 1:5, tloušťky od 30 do 100 mm z kameniva těženého</t>
  </si>
  <si>
    <t>452311131</t>
  </si>
  <si>
    <t>Podkladní a zajišťovací konstrukce z betonu prostého v otevřeném výkopu desky pod potrubí, stoky a drobné objekty z betonu tř. C 12/15</t>
  </si>
  <si>
    <t>Kanalizační přípojka</t>
  </si>
  <si>
    <t>11,2*1*0,18</t>
  </si>
  <si>
    <t>452312131</t>
  </si>
  <si>
    <t>Podkladní a zajišťovací konstrukce z betonu prostého v otevřeném výkopu sedlové lože pod potrubí z betonu tř. C 12/15</t>
  </si>
  <si>
    <t>11,2*1*0,08</t>
  </si>
  <si>
    <t>Komunikace pozemní</t>
  </si>
  <si>
    <t>564731111</t>
  </si>
  <si>
    <t>Podklad nebo kryt z kameniva hrubého drceného vel. 32-63 mm s rozprostřením a zhutněním, po zhutnění tl. 100 mm</t>
  </si>
  <si>
    <t>564760111</t>
  </si>
  <si>
    <t>Podklad nebo kryt z kameniva hrubého drceného vel. 16-32 mm s rozprostřením a zhutněním, po zhutnění tl. 200 mm</t>
  </si>
  <si>
    <t>565145111</t>
  </si>
  <si>
    <t>Asfaltový beton vrstva podkladní ACP 16 (obalované kamenivo střednězrnné - OKS) s rozprostřením a zhutněním v pruhu šířky do 3 m, po zhutnění tl. 60 mm</t>
  </si>
  <si>
    <t>573191111</t>
  </si>
  <si>
    <t>Postřik infiltrační kationaktivní emulzí v množství 1,00 kg/m2</t>
  </si>
  <si>
    <t>576143311</t>
  </si>
  <si>
    <t>Asfaltový koberec mastixový SMA 16 (AKMH) s rozprostřením a se zhutněním v pruhu šířky do 3 m, po zhutnění tl. 50 mm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</si>
  <si>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</si>
  <si>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</si>
  <si>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59245001</t>
  </si>
  <si>
    <t>dlažba zámková profilová základní 20x16,5x4 cm přírodní</t>
  </si>
  <si>
    <t>Trubní vedení</t>
  </si>
  <si>
    <t>831352121</t>
  </si>
  <si>
    <t>Montáž potrubí z trub kameninových hrdlových s integrovaným těsněním v otevřeném výkopu ve sklonu do 20 % DN 200</t>
  </si>
  <si>
    <t>59710704</t>
  </si>
  <si>
    <t>trouba kameninová glazovaná pouze uvnitř DN 200mm L2,50m spojovací systém C Třída 240</t>
  </si>
  <si>
    <t>11,2*1,015 "Přepočtené koeficientem množství</t>
  </si>
  <si>
    <t>837351221</t>
  </si>
  <si>
    <t>Montáž kameninových tvarovek na potrubí z trub kameninových v otevřeném výkopu s integrovaným těsněním odbočných DN 200</t>
  </si>
  <si>
    <t>59711547</t>
  </si>
  <si>
    <t>odbočka kameninová glazovaná jednoduchá šikmá DN 200/200 L60cm spojovací systém C/F tř.240/160</t>
  </si>
  <si>
    <t>1*1,015 "Přepočtené koeficientem množství</t>
  </si>
  <si>
    <t>59712514</t>
  </si>
  <si>
    <t>přechod kameninový glazovaný DN 150/200 pryžové/pryžové těsnění (spojovací systém F/F) třída pevnosti -/160</t>
  </si>
  <si>
    <t>837355122</t>
  </si>
  <si>
    <t>Montáž na stávající kanalizaci</t>
  </si>
  <si>
    <t>866171002</t>
  </si>
  <si>
    <t>Montáž potrubí z trub ocelových předizolovaných DN 32, vnějšího průměru D 110 mm</t>
  </si>
  <si>
    <t>55271106</t>
  </si>
  <si>
    <t>potrubí předizolované kompaktní systém, délka 6 m, DN 32/110 tl. izol. 31 mm</t>
  </si>
  <si>
    <t>871171211</t>
  </si>
  <si>
    <t>Montáž vodovodního potrubí z plastů v otevřeném výkopu z polyetylenu PE 100 svařovaných elektrotvarovkou SDR 11/PN16 D 40 x 3,7 mm</t>
  </si>
  <si>
    <t>28613596</t>
  </si>
  <si>
    <t>potrubí dvouvrstvé PE100 s 10% signalizační vrstvou SDR 11 40x3,7 dl 12m</t>
  </si>
  <si>
    <t>891173111</t>
  </si>
  <si>
    <t>Montáž vodovodních armatur na potrubí ventilů hlavních pro přípojky DN 32</t>
  </si>
  <si>
    <t>FF103007N</t>
  </si>
  <si>
    <t>KK DN 32</t>
  </si>
  <si>
    <t>FF103008N</t>
  </si>
  <si>
    <t>KK 125 DN 32 přímý ventil</t>
  </si>
  <si>
    <t>FF103009N</t>
  </si>
  <si>
    <t>V3030 DN 32 zpětný ventil</t>
  </si>
  <si>
    <t>891182211</t>
  </si>
  <si>
    <t>Montáž vodovodních armatur na potrubí vodoměrů v šachtě závitových G 6/4</t>
  </si>
  <si>
    <t>38821515</t>
  </si>
  <si>
    <t>vodoměr domovní na pitnou vodu</t>
  </si>
  <si>
    <t>891529932</t>
  </si>
  <si>
    <t>Montáž a dodávka napojení na stávající řád (vč. potřebného materiálu)</t>
  </si>
  <si>
    <t>892233122</t>
  </si>
  <si>
    <t>Proplach a dezinfekce vodovodního potrubí DN od 40 do 70</t>
  </si>
  <si>
    <t>892241111</t>
  </si>
  <si>
    <t>Tlakové zkoušky vodou na potrubí DN do 80</t>
  </si>
  <si>
    <t>893811223</t>
  </si>
  <si>
    <t>Osazení vodoměrné šachty z polypropylenu PP obetonované pro statické zatížení hranaté, půdorysné plochy do 1,5 m2, světlé hloubky od 1,4 m do 1,6 m</t>
  </si>
  <si>
    <t>56230522</t>
  </si>
  <si>
    <t>šachta vodoměrná hranatá tl 8mm včetně výztuhy 1,2/1,2/1,6 m</t>
  </si>
  <si>
    <t>894411111</t>
  </si>
  <si>
    <t>Zřízení šachet kanalizačních z betonových dílců výšky vstupu do 1,50 m s obložením dna betonem tř. C 25/30, na potrubí DN do 200</t>
  </si>
  <si>
    <t>59224023</t>
  </si>
  <si>
    <t xml:space="preserve">dno betonové šachtové DN 200 betonový žlab i nástupnice  100 x 63,5 x 15 cm</t>
  </si>
  <si>
    <t>59224312</t>
  </si>
  <si>
    <t>kónus šachetní betonový kapsové plastové stupadlo 100x62,5x58 cm</t>
  </si>
  <si>
    <t>59224001</t>
  </si>
  <si>
    <t xml:space="preserve">dílec betonový pro vstupní šachty  100x50x9 cm</t>
  </si>
  <si>
    <t>899104112</t>
  </si>
  <si>
    <t>Osazení poklopů litinových a ocelových včetně rámů pro třídu zatížení D400, E600</t>
  </si>
  <si>
    <t>28661935</t>
  </si>
  <si>
    <t>poklop šachtový litinový dno DN 600 pro třídu zatížení D400</t>
  </si>
  <si>
    <t>899911106</t>
  </si>
  <si>
    <t>Kluzné objímky (pojízdná sedla) pro zasunutí potrubí do chráničky výšky 25 mm vnějšího průměru potrubí do 372 mm</t>
  </si>
  <si>
    <t>899913104</t>
  </si>
  <si>
    <t>Koncové uzavírací manžety chrániček DN potrubí x DN chráničky DN 32 x 80</t>
  </si>
  <si>
    <t>899914114</t>
  </si>
  <si>
    <t>Montáž ocelové chráničky v otevřeném výkopu vnějšího průměru D 324 x 10 mm</t>
  </si>
  <si>
    <t>14011112</t>
  </si>
  <si>
    <t>trubka ocelová bezešvá hladká jakost 11 353 324x8,0mm</t>
  </si>
  <si>
    <t>919112222</t>
  </si>
  <si>
    <t>Řezání dilatačních spár v živičném krytu vytvoření komůrky pro těsnící zálivku šířky 15 mm, hloubky 25 mm</t>
  </si>
  <si>
    <t>919735114</t>
  </si>
  <si>
    <t>Řezání stávajícího živičného krytu nebo podkladu hloubky přes 150 do 200 mm</t>
  </si>
  <si>
    <t>(11,404+4,474)*2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</si>
  <si>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</si>
  <si>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</si>
  <si>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</si>
  <si>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</si>
  <si>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997221559</t>
  </si>
  <si>
    <t>Vodorovná doprava suti bez naložení, ale se složením a s hrubým urovnáním Příplatek k ceně za každý další i započatý 1 km přes 1 km</t>
  </si>
  <si>
    <t>38,212*25</t>
  </si>
  <si>
    <t>997221612</t>
  </si>
  <si>
    <t>Nakládání na dopravní prostředky pro vodorovnou dopravu vybouraných hmot</t>
  </si>
  <si>
    <t>997221845</t>
  </si>
  <si>
    <t>Poplatek za uložení stavebního odpadu na skládce (skládkovné) asfaltového bez obsahu dehtu zatříděného do Katalogu odpadů pod kódem 170 302</t>
  </si>
  <si>
    <t>997221855</t>
  </si>
  <si>
    <t>998275101</t>
  </si>
  <si>
    <t>Přesun hmot pro trubní vedení v otevřeném výkopu dopravní vzdálenost do 15 m</t>
  </si>
  <si>
    <t>110,432*2</t>
  </si>
  <si>
    <t>SO-02A - Zpěvněné plochy ...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</si>
  <si>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</si>
  <si>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</si>
  <si>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Dle PD D.1.1 b.03 (ruční dobourání u budov)</t>
  </si>
  <si>
    <t>1d - atrium ZŠ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</si>
  <si>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</si>
  <si>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</si>
  <si>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Dle PD D.1.1 b.03 - ruční dobourání u budov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</si>
  <si>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</si>
  <si>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</si>
  <si>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Dle PD D.1.1 b.03</t>
  </si>
  <si>
    <t>1a -západní cesta</t>
  </si>
  <si>
    <t>354</t>
  </si>
  <si>
    <t>1b - severojižní cesta</t>
  </si>
  <si>
    <t>985</t>
  </si>
  <si>
    <t>1156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</si>
  <si>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</si>
  <si>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</si>
  <si>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113202111</t>
  </si>
  <si>
    <t>Vytrhání obrub s vybouráním lože, s přemístěním hmot na skládku na vzdálenost do 3 m nebo s naložením na dopravní prostředek z krajníků nebo obrubníků stojatých</t>
  </si>
  <si>
    <t>185+125+40</t>
  </si>
  <si>
    <t>125+30+27+45+9</t>
  </si>
  <si>
    <t>30+8+20+6+6+15+4+15+14+23+4+7+10+14+8+2+2</t>
  </si>
  <si>
    <t>Pro nové a rozšířené zpevněné plochy ze stávajícího stavu pro další použití</t>
  </si>
  <si>
    <t>3i stávajících ploch</t>
  </si>
  <si>
    <t>874*0,2</t>
  </si>
  <si>
    <t>3h stávajících ploch</t>
  </si>
  <si>
    <t>160*0,2</t>
  </si>
  <si>
    <t>3f stávajících ploch</t>
  </si>
  <si>
    <t>229*0,2</t>
  </si>
  <si>
    <t>3e stávající plocha (pro cetu s dlažby 1e,mlátovo cestu 1k )</t>
  </si>
  <si>
    <t>(81,87+50)*0,2</t>
  </si>
  <si>
    <t>3a stávající plocha (pro mlátovou cetu 1j a 1i)</t>
  </si>
  <si>
    <t>(376+60)*0,2</t>
  </si>
  <si>
    <t xml:space="preserve">Dovoz zeminy s mezideponie </t>
  </si>
  <si>
    <t>486*0,15</t>
  </si>
  <si>
    <t>Nakládání zeminy pro mlatové cesty</t>
  </si>
  <si>
    <t>72,9</t>
  </si>
  <si>
    <t>181951102</t>
  </si>
  <si>
    <t>Úprava pláně vyrovnáním výškových rozdílů v hornině tř. 1 až 4 se zhutněním</t>
  </si>
  <si>
    <t>Úprava pro nové cesty dle PD - b.03</t>
  </si>
  <si>
    <t xml:space="preserve">1a Západní cesta  </t>
  </si>
  <si>
    <t>525</t>
  </si>
  <si>
    <t>1b Severojižní cesta "S"</t>
  </si>
  <si>
    <t>1001</t>
  </si>
  <si>
    <t xml:space="preserve">1c Vedlejší vstup do školní budovy </t>
  </si>
  <si>
    <t>1d Atrium ZŠ a přilehlé cesty</t>
  </si>
  <si>
    <t>1213</t>
  </si>
  <si>
    <t>1e Cesty kolem školního sadu</t>
  </si>
  <si>
    <t>265</t>
  </si>
  <si>
    <t>1f Hlavní vchod do školy</t>
  </si>
  <si>
    <t>1i Mlatová cesta pavilon</t>
  </si>
  <si>
    <t>1j Mlatové cesty "X"</t>
  </si>
  <si>
    <t>376</t>
  </si>
  <si>
    <t>1k Mlatová cesta západní předprostor ZŠ</t>
  </si>
  <si>
    <t>Dlažba - cesty dle PD - A02 a A03</t>
  </si>
  <si>
    <t>150+1478</t>
  </si>
  <si>
    <t>561121103</t>
  </si>
  <si>
    <t>Zřízení podkladu nebo ochranné vrstvy vozovky z mechanicky zpevněné zeminy MZ bez přidání pojiva nebo vylepšovacího materiálu, s rozprostřením, vlhčením, promísením a zhutněním, tloušťka po zhutnění 100 mm</t>
  </si>
  <si>
    <t>Pod mlatové cesty</t>
  </si>
  <si>
    <t>1i - Mlatová cesta pavilon</t>
  </si>
  <si>
    <t>1j - Mlatová cesta "X"</t>
  </si>
  <si>
    <t>1k - Mlatová cesta západní předprostor ZŠ</t>
  </si>
  <si>
    <t>564722111/R</t>
  </si>
  <si>
    <t>Podklad nebo kryt z drceného kameniva (0-4), válcováno s rozprostřením, vlhčením a zhutněním, po zhutnění tl. 20 mm</t>
  </si>
  <si>
    <t>564752113</t>
  </si>
  <si>
    <t>Podklad nebo kryt z vibrovaného štěrku (4-32) s rozprostřením, vlhčením a zhutněním, po zhutnění tl. 170 mm</t>
  </si>
  <si>
    <t>564801112</t>
  </si>
  <si>
    <t>Podklad ze štěrkodrti ŠD (0-16) s rozprostřením a zhutněním, po zhutnění tl. 40 mm</t>
  </si>
  <si>
    <t>564861112</t>
  </si>
  <si>
    <t>Podklad ze štěrkodrti ŠD (0-32) s rozprostřením a zhutněním, po zhutnění tl. 210 mm</t>
  </si>
  <si>
    <t>Asfaltové cesty dle PD (1a až 1c)</t>
  </si>
  <si>
    <t>525+1001+26</t>
  </si>
  <si>
    <t>564871111</t>
  </si>
  <si>
    <t>Podklad ze štěrkodrti ŠD (0-32) s rozprostřením a zhutněním, po zhutnění tl. 250 mm</t>
  </si>
  <si>
    <t>Dlažba - cesty dle PD (A02 a A03)</t>
  </si>
  <si>
    <t>573211109</t>
  </si>
  <si>
    <t>Postřik spojovací PS bez posypu kamenivem z asfaltu silničního, v množství 0,50 kg/m2</t>
  </si>
  <si>
    <t>Asfaltové cesty dle PD - A01</t>
  </si>
  <si>
    <t>1552</t>
  </si>
  <si>
    <t>573231109</t>
  </si>
  <si>
    <t>Postřik spojovací PS bez posypu kamenivem ze silniční emulze, v množství 0,60 kg/m2</t>
  </si>
  <si>
    <t>577175112</t>
  </si>
  <si>
    <t>Asfaltový beton vrstva ložní ACL 16 (ABH) s rozprostřením a zhutněním z nemodifikovaného asfaltu v pruhu šířky do 3 m, po zhutnění tl. 80 mm</t>
  </si>
  <si>
    <t>578143133</t>
  </si>
  <si>
    <t>Litý asfalt MA 11 (LAS) s rozprostřením z modifikovaného asfaltu v pruhu šířky do 3 m tl. 40 mm</t>
  </si>
  <si>
    <t>578901113</t>
  </si>
  <si>
    <t>Zdrsňovací posyp litého asfaltu z kameniva drobného drceného obaleného asfaltem se zaválcováním a s odstraněním přebytečného materiálu s povrchu, v množství 8 kg/m2</t>
  </si>
  <si>
    <t>596811222</t>
  </si>
  <si>
    <t>Kladení dlažby z betonových nebo kameninových dlaždic komunikací pro pěší s vyplněním spár a se smetením přebytečného materiálu na vzdálenost do 3 m s ložem z kameniva těženého tl. do 30 mm velikosti dlaždic přes 0,09 m2, pro plochy přes 100 do 300 m2</t>
  </si>
  <si>
    <t>Dle PD - A02</t>
  </si>
  <si>
    <t>59245022</t>
  </si>
  <si>
    <t>velkoformátová betonová dlažba 80x40x6,2 cm s tryskaným povrchem</t>
  </si>
  <si>
    <t>150*1,03 "Přepočtené koeficientem množství</t>
  </si>
  <si>
    <t>596811223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</si>
  <si>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300 m2</t>
  </si>
  <si>
    <t>Dlažba - cesty dle PD (1d až 1e)</t>
  </si>
  <si>
    <t>1213+265</t>
  </si>
  <si>
    <t>59245322</t>
  </si>
  <si>
    <t>dlažba skladebná betonová 40x20x6 cm přírodní</t>
  </si>
  <si>
    <t>1478*1,01 "Přepočtené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</si>
  <si>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</si>
  <si>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</si>
  <si>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Asfaltové cesty</t>
  </si>
  <si>
    <t>528,1+253,37</t>
  </si>
  <si>
    <t>Dlažby</t>
  </si>
  <si>
    <t>238,088</t>
  </si>
  <si>
    <t>59217017</t>
  </si>
  <si>
    <t>obrubník betonový chodníkový 100x10x25 cm</t>
  </si>
  <si>
    <t>916331112</t>
  </si>
  <si>
    <t>Osazení zahradního obrubníku betonového s ložem tl. od 50 do 100 mm z betonu prostého tř. C 12/15 s boční opěrou z betonu prostého tř. C 12/15</t>
  </si>
  <si>
    <t>Kolem mlatových cest</t>
  </si>
  <si>
    <t>34,74+33,45+347,88+42,28</t>
  </si>
  <si>
    <t>59217001</t>
  </si>
  <si>
    <t>obrubník betonový zahradní 100 x 5 x 25 cm</t>
  </si>
  <si>
    <t>916991121</t>
  </si>
  <si>
    <t>Lože pod obrubníky, krajníky nebo obruby z dlažebních kostek z betonu prostého tř. C 16/20</t>
  </si>
  <si>
    <t>Lože pod obrubníky</t>
  </si>
  <si>
    <t>Chodníkové obrubníky</t>
  </si>
  <si>
    <t>1019,558*0,25*0,1</t>
  </si>
  <si>
    <t>Parkové obrubníky</t>
  </si>
  <si>
    <t>458,35*0,25*0,1</t>
  </si>
  <si>
    <t>935932425</t>
  </si>
  <si>
    <t>Odvodňovací plastový žlab pro třídu zatížení D 400 vnitřní šířky 200 mm s krycím roštem můstkovým z litiny - komplet montáž a dodávka vč. obetonování</t>
  </si>
  <si>
    <t>Odvodňovací žlaby v komunikacích</t>
  </si>
  <si>
    <t>3,14+4,33+3,5</t>
  </si>
  <si>
    <t>Odvoz podkladů</t>
  </si>
  <si>
    <t>1572,57</t>
  </si>
  <si>
    <t>1572,57*20</t>
  </si>
  <si>
    <t>997221561</t>
  </si>
  <si>
    <t>Vodorovná doprava suti bez naložení, ale se složením a s hrubým urovnáním z kusových materiálů, na vzdálenost do 1 km</t>
  </si>
  <si>
    <t>997221569</t>
  </si>
  <si>
    <t>158,67*20</t>
  </si>
  <si>
    <t>997221815</t>
  </si>
  <si>
    <t>Poplatek za uložení stavebního odpadu na skládce (skládkovné) z prostého betonu zatříděného do Katalogu odpadů pod kódem 170 101</t>
  </si>
  <si>
    <t>820,02</t>
  </si>
  <si>
    <t>752,55</t>
  </si>
  <si>
    <t>998223011</t>
  </si>
  <si>
    <t>Přesun hmot pro pozemní komunikace s krytem dlážděným dopravní vzdálenost do 200 m jakékoliv délky objektu</t>
  </si>
  <si>
    <t>998223091</t>
  </si>
  <si>
    <t>Přesun hmot pro pozemní komunikace s krytem dlážděným Příplatek k ceně za zvětšený přesun přes vymezenou největší dopravní vzdálenost do 1000 m</t>
  </si>
  <si>
    <t>998229112</t>
  </si>
  <si>
    <t>Přesun hmot ruční pro pozemní komunikace s naložením a složením na vzdálenost do 50 m, s krytem dlážděným</t>
  </si>
  <si>
    <t>SO-02B - Zpěvněné plochy ...</t>
  </si>
  <si>
    <t xml:space="preserve">1c - předprostory ZŠ </t>
  </si>
  <si>
    <t>1665</t>
  </si>
  <si>
    <t>1c - předprostory ZŠ</t>
  </si>
  <si>
    <t>4,386+22,105+5,965+5,210+14,912+2,807+13,860+2,281+31,404+14,737+5,955+16,375</t>
  </si>
  <si>
    <t>48+25+31+25+5+26+38+46+6</t>
  </si>
  <si>
    <t>Pro nové a rozšířené zpevněné plochy ze stávajícího stavu dle PD - b.03 pro další použití</t>
  </si>
  <si>
    <t>3d stávajících ploch</t>
  </si>
  <si>
    <t>161*0,2</t>
  </si>
  <si>
    <t>3e stávající plocha -část pro zatravňovací dlažba D</t>
  </si>
  <si>
    <t>109*0,2</t>
  </si>
  <si>
    <t>3g stávající plocha "ostrůvek" (pro zatravňovací dlažbu)</t>
  </si>
  <si>
    <t>254*0,2</t>
  </si>
  <si>
    <t>1g Západní předprostor</t>
  </si>
  <si>
    <t>548</t>
  </si>
  <si>
    <t>1h Jižní předprostor ZŠ</t>
  </si>
  <si>
    <t>713</t>
  </si>
  <si>
    <t>Dlažba - cesty dle PD - A04</t>
  </si>
  <si>
    <t>1261</t>
  </si>
  <si>
    <t>564861114</t>
  </si>
  <si>
    <t>Podklad ze štěrkodrti ŠD (0-32) s rozprostřením a zhutněním, po zhutnění tl. 230 mm</t>
  </si>
  <si>
    <t>Dlažba zatravňovací dle PD - D</t>
  </si>
  <si>
    <t>548+713</t>
  </si>
  <si>
    <t>596411114</t>
  </si>
  <si>
    <t>Kladení dlažby z betonových vegetačních dlaždic komunikací pro pěší s ložem z kameniva těženého nebo drceného tl. do 40 mm, s vyplněním spár a vegetačních otvorů, s hutněním vibrováním tl. 80 mm, pro plochy přes 300 m2</t>
  </si>
  <si>
    <t>Dlažba zatravňovací dle PD - A04</t>
  </si>
  <si>
    <t>59246019</t>
  </si>
  <si>
    <t>zatravňovací betonová dlažba 30x15x8 cm</t>
  </si>
  <si>
    <t>1261*1,01 "Přepočtené koeficientem množství</t>
  </si>
  <si>
    <t>229,942*0,25*0,1</t>
  </si>
  <si>
    <t>Odvoz podkladů a živičných povrchů</t>
  </si>
  <si>
    <t>1149,539</t>
  </si>
  <si>
    <t>1149,539*20</t>
  </si>
  <si>
    <t>557,74</t>
  </si>
  <si>
    <t>511,85</t>
  </si>
  <si>
    <t>SO-03 - Pobytové schody</t>
  </si>
  <si>
    <t>131201101</t>
  </si>
  <si>
    <t>Hloubení nezapažených jam a zářezů s urovnáním dna do předepsaného profilu a spádu v hornině tř. 3 do 100 m3</t>
  </si>
  <si>
    <t xml:space="preserve">Odkopávky  pro schodiště jednotlivě do 100m3</t>
  </si>
  <si>
    <t>75,47*1,2</t>
  </si>
  <si>
    <t>Odkopávky pro nové pobytové schody</t>
  </si>
  <si>
    <t>68,75*1,35</t>
  </si>
  <si>
    <t>Odvoz na mezideponii</t>
  </si>
  <si>
    <t>183,377</t>
  </si>
  <si>
    <t>Zpětný závoz kolem schodů</t>
  </si>
  <si>
    <t>28,987</t>
  </si>
  <si>
    <t>Obsyp kolem schodů a pobytových schodů (zemina s mezideponie)</t>
  </si>
  <si>
    <t xml:space="preserve">Odkopávky  pro schodiště</t>
  </si>
  <si>
    <t>75,47</t>
  </si>
  <si>
    <t>68,75</t>
  </si>
  <si>
    <t>339921132</t>
  </si>
  <si>
    <t>Osazování palisád betonových v řadě se zabetonováním výšky palisády přes 500 do 1000 mm</t>
  </si>
  <si>
    <t>Boční zíďky u schodiště</t>
  </si>
  <si>
    <t>11*2</t>
  </si>
  <si>
    <t>59228285</t>
  </si>
  <si>
    <t>palisáda betonová hranatá přírodní 12 x 16,5 x 100 cm</t>
  </si>
  <si>
    <t>67*2</t>
  </si>
  <si>
    <t>339921145/R</t>
  </si>
  <si>
    <t>Osazování betonových zahradních stěn</t>
  </si>
  <si>
    <t>5+7+9*11+13+15</t>
  </si>
  <si>
    <t>59228252/R</t>
  </si>
  <si>
    <t>betonový dílec zahradní 55x30x50 cm</t>
  </si>
  <si>
    <t>434141214/R</t>
  </si>
  <si>
    <t>Schodišťové stupně VIBROLISOVANÉ</t>
  </si>
  <si>
    <t xml:space="preserve">Stupně dl- průměr 6,5m </t>
  </si>
  <si>
    <t>6*19</t>
  </si>
  <si>
    <t>59373742/R</t>
  </si>
  <si>
    <t>Stupeň přímý SPV 120 - 1200 × 350 × 150 mm</t>
  </si>
  <si>
    <t>434311114</t>
  </si>
  <si>
    <t>Stupně dusané z betonu prostého nebo prokládaného kamenem na terén nebo na desku bez potěru, se zahlazením povrchu tř. C 16/20</t>
  </si>
  <si>
    <t>Pod betonové vibrolisované stupně - vyrovnání povrchu průměrné délky</t>
  </si>
  <si>
    <t>6,5*19</t>
  </si>
  <si>
    <t>(5+7+9*11+13+15)*0,5</t>
  </si>
  <si>
    <t>564760012/R</t>
  </si>
  <si>
    <t>Podklad z kameniva hrubého drceného vel. 8-16 mm</t>
  </si>
  <si>
    <t>596811221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</si>
  <si>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50 do 100 m2</t>
  </si>
  <si>
    <t>59245601</t>
  </si>
  <si>
    <t>dlažba desková betonová 50x50x5cm přírodní</t>
  </si>
  <si>
    <t>69,5*1,01 "Přepočtené koeficientem množství</t>
  </si>
  <si>
    <t>599142112</t>
  </si>
  <si>
    <t>Úprava napojení na stávající pobytové schody</t>
  </si>
  <si>
    <t>998229121</t>
  </si>
  <si>
    <t>Přesun hmot ruční pro pozemní komunikace s naložením a složením na vzdálenost do 50 m, s krytem Příplatek k cenám za ruční zvětšený přesun přes vymezenou dopravní vzdálenost za každých dalších i započatých 50 m</t>
  </si>
  <si>
    <t>SO-04A - Odvodnění plochy P1</t>
  </si>
  <si>
    <t>115101201</t>
  </si>
  <si>
    <t>Čerpání vody na dopravní výšku do 10 m s uvažovaným průměrným přítokem do 500 l/min</t>
  </si>
  <si>
    <t>hod</t>
  </si>
  <si>
    <t>26*2*0,5</t>
  </si>
  <si>
    <t>Hloubení rýh pro kanalizaci a dvorní vtok (1,75 až 2,48)</t>
  </si>
  <si>
    <t>56,99*1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</si>
  <si>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</si>
  <si>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</si>
  <si>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Odvodnění plochy P1 - stěny a dno dorovnány do požadovaného tvaru ručně</t>
  </si>
  <si>
    <t>26*2*0,2</t>
  </si>
  <si>
    <t>2*2*0,2</t>
  </si>
  <si>
    <t>2*20*0,1</t>
  </si>
  <si>
    <t>132212209</t>
  </si>
  <si>
    <t>Hloubení zapažených i nezapažených rýh šířky přes 600 do 2 000 mm ručním nebo pneumatickým nářadím s urovnáním dna do předepsaného profilu a spádu v horninách tř. 3 Příplatek k cenám za lepivost horniny tř. 3</t>
  </si>
  <si>
    <t>54,99*2</t>
  </si>
  <si>
    <t>109,98+15,2</t>
  </si>
  <si>
    <t>Pro zpětný zásyp rýhy z mezideponie</t>
  </si>
  <si>
    <t>38,36</t>
  </si>
  <si>
    <t>Nakládání zeminy pro zpětný zásyp</t>
  </si>
  <si>
    <t>Zásyp</t>
  </si>
  <si>
    <t>56,99</t>
  </si>
  <si>
    <t>Odpočet štěrky a trubky</t>
  </si>
  <si>
    <t>-(3,45+2,3+2,3+10,58)</t>
  </si>
  <si>
    <t>23*1*0,46</t>
  </si>
  <si>
    <t>58333651</t>
  </si>
  <si>
    <t>kamenivo těžené hrubé frakce 8-16</t>
  </si>
  <si>
    <t>10,58*2 "Přepočtené koeficientem množství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</si>
  <si>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</si>
  <si>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</si>
  <si>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247681114</t>
  </si>
  <si>
    <t>Těsnění z jílu se zhutněním</t>
  </si>
  <si>
    <t>P1</t>
  </si>
  <si>
    <t>1*1*0,3*2</t>
  </si>
  <si>
    <t>58125110</t>
  </si>
  <si>
    <t>jíl surový kusový</t>
  </si>
  <si>
    <t>0,6*1,4 "Přepočtené koeficientem množství</t>
  </si>
  <si>
    <t>451573112/R</t>
  </si>
  <si>
    <t>Lože pod potrubí otevřený výkop ze štěrkopísku pro drenáž</t>
  </si>
  <si>
    <t>23*1*0,15</t>
  </si>
  <si>
    <t>451573111</t>
  </si>
  <si>
    <t>Lože pod potrubí, stoky a drobné objekty v otevřeném výkopu z písku a štěrkopísku do 63 mm</t>
  </si>
  <si>
    <t>23*1*0,1</t>
  </si>
  <si>
    <t>457571211</t>
  </si>
  <si>
    <t>Filtrační vrstvy jakékoliv tloušťky a sklonu z hrubého těženého kameniva bez zhutnění, frakce 16-32 mm</t>
  </si>
  <si>
    <t>26*2*0,41</t>
  </si>
  <si>
    <t>871313121</t>
  </si>
  <si>
    <t>Montáž kanalizačního potrubí z plastů z tvrdého PVC těsněných gumovým kroužkem v otevřeném výkopu ve sklonu do 20 % DN 160</t>
  </si>
  <si>
    <t>28617003</t>
  </si>
  <si>
    <t>trubka kanalizační PP plnostěnná třívrstvá DN 160x1000 mm SN 10</t>
  </si>
  <si>
    <t>877310310</t>
  </si>
  <si>
    <t>Montáž tvarovek na kanalizačním plastovém potrubí z polypropylenu PP hladkého plnostěnného kolen DN 160</t>
  </si>
  <si>
    <t>28617182</t>
  </si>
  <si>
    <t>koleno kanalizační PP SN 16 45 ° DN 160</t>
  </si>
  <si>
    <t>2,14285714285714*1,4 "Přepočtené koeficientem množství</t>
  </si>
  <si>
    <t>877310320</t>
  </si>
  <si>
    <t>Montáž tvarovek na kanalizačním plastovém potrubí z polypropylenu PP hladkého plnostěnného odboček DN 160</t>
  </si>
  <si>
    <t>28617205</t>
  </si>
  <si>
    <t>odbočka kanalizační PP SN 16 45° DN 160/DN160</t>
  </si>
  <si>
    <t>877315261</t>
  </si>
  <si>
    <t>Montáž tvarovek na kanalizačním potrubí z trub z plastu z tvrdého PVC nebo z polypropylenu v otevřeném výkopu dvorních vpusťí DN 160</t>
  </si>
  <si>
    <t>56231166</t>
  </si>
  <si>
    <t>vpusť dvorní se záp.klapkou a lapač.písku DN 160 nerez mřížka</t>
  </si>
  <si>
    <t>877365930</t>
  </si>
  <si>
    <t>Napojení do stávající šachty - dle správce sítí</t>
  </si>
  <si>
    <t>899204113/R</t>
  </si>
  <si>
    <t>Osazení mříží litinových včetně rámů</t>
  </si>
  <si>
    <t>28661939/R</t>
  </si>
  <si>
    <t xml:space="preserve">mříž litinová  200x200x6,4 cm</t>
  </si>
  <si>
    <t>28661940/R</t>
  </si>
  <si>
    <t>mříž litinová s otvorem pro strom 200x200x6,4 cm</t>
  </si>
  <si>
    <t>SO-04A (1) - Průleh s rýhou P...</t>
  </si>
  <si>
    <t>Retenční nádrž 1</t>
  </si>
  <si>
    <t>56*0,2</t>
  </si>
  <si>
    <t>Retenční nádrž 2</t>
  </si>
  <si>
    <t>100*0,2</t>
  </si>
  <si>
    <t>Odvodnění plochy PR1.1</t>
  </si>
  <si>
    <t>2,5*17*1,42</t>
  </si>
  <si>
    <t>2,5*31*1,42</t>
  </si>
  <si>
    <t>1*5,5*1,42</t>
  </si>
  <si>
    <t>1*6,5*1,42</t>
  </si>
  <si>
    <t>187,44</t>
  </si>
  <si>
    <t>Převoz ornice s mezideponie</t>
  </si>
  <si>
    <t>156*0,4</t>
  </si>
  <si>
    <t>Pro zásyp ryh</t>
  </si>
  <si>
    <t>5,5</t>
  </si>
  <si>
    <t>167101102</t>
  </si>
  <si>
    <t>Nakládání, skládání a překládání neulehlého výkopku nebo sypaniny nakládání, množství přes 100 m3, z hornin tř. 1 až 4</t>
  </si>
  <si>
    <t>PR1.1 - Nakládání ornice s mezideponie</t>
  </si>
  <si>
    <t>PR1.1 - štěrkový obsyp bezpečnostního přelivu</t>
  </si>
  <si>
    <t>(Pi*0,2/3*(1*1+1*0,5+0,5*0,5))*2</t>
  </si>
  <si>
    <t>58333698</t>
  </si>
  <si>
    <t>kamenivo těžené hrubé frakce 32/63</t>
  </si>
  <si>
    <t>0,733*2 "Přepočtené koeficientem množství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</si>
  <si>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</si>
  <si>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</si>
  <si>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PR1.1 - zásyp rýh odvodnění pod cestou (další souvrství je v cetách)</t>
  </si>
  <si>
    <t>5*1*0,5</t>
  </si>
  <si>
    <t>6*1*0,5</t>
  </si>
  <si>
    <t>181301116</t>
  </si>
  <si>
    <t>Rozprostření a urovnání ornice v rovině nebo ve svahu sklonu do 1:5 při souvislé ploše přes 500 m2, tl. vrstvy přes 300 do 400 mm</t>
  </si>
  <si>
    <t>PR 1.1</t>
  </si>
  <si>
    <t>56+100</t>
  </si>
  <si>
    <t>181411131</t>
  </si>
  <si>
    <t>Založení trávníku na půdě předem připravené plochy do 1000 m2 výsevem včetně utažení parkového v rovině nebo na svahu do 1:5</t>
  </si>
  <si>
    <t>00572412/R</t>
  </si>
  <si>
    <t>travní směs pro osev průlehu</t>
  </si>
  <si>
    <t>2,34*1,01 "Přepočtené koeficientem množství</t>
  </si>
  <si>
    <t>184802611</t>
  </si>
  <si>
    <t>Chemické odplevelení po založení kultury v rovině nebo na svahu do 1:5 postřikem na široko</t>
  </si>
  <si>
    <t>185803111</t>
  </si>
  <si>
    <t>Ošetření trávníku jednorázové v rovině nebo na svahu do 1:5</t>
  </si>
  <si>
    <t>185851121</t>
  </si>
  <si>
    <t>Dovoz vody pro zálivku rostlin na vzdálenost do 1000 m</t>
  </si>
  <si>
    <t>211571112</t>
  </si>
  <si>
    <t>Výplň kamenivem do rýh odvodňovacích žeber nebo trativodů bez zhutnění, s úpravou povrchu výplně štěrkopískem netříděným</t>
  </si>
  <si>
    <t>PR1.1</t>
  </si>
  <si>
    <t>2,5*17*0,1</t>
  </si>
  <si>
    <t>2,5*31*0,1</t>
  </si>
  <si>
    <t>211571122</t>
  </si>
  <si>
    <t>Výplň odvodňovacích žeber nebo trativodů kamenivem 16/32 těženým (říčním)</t>
  </si>
  <si>
    <t>2,5*17*0,42</t>
  </si>
  <si>
    <t>2,5*31*0,57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</si>
  <si>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</si>
  <si>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</si>
  <si>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(2,5+0,5)*2*19</t>
  </si>
  <si>
    <t>(2,5+0,6)*2*32,2</t>
  </si>
  <si>
    <t>69311013</t>
  </si>
  <si>
    <t>geotextilie tkaná PES 200/50kN/m</t>
  </si>
  <si>
    <t>212752312</t>
  </si>
  <si>
    <t>Trativody z drenážních trubek se zřízením štěrkopískového lože pod trubky a s jejich obsypem v průměrném celkovém množství do 0,15 m3/m v otevřeném výkopu z trubek plastových tuhých SN 8 DN 150</t>
  </si>
  <si>
    <t>PR 1.1 - drenážní trubky profilu DN 150 z PE-HD o kruhové tuhosti SN8</t>
  </si>
  <si>
    <t>17+31</t>
  </si>
  <si>
    <t>PR1</t>
  </si>
  <si>
    <t>1*0,5*0,7*2</t>
  </si>
  <si>
    <t>0,7*1,4 "Přepočtené koeficientem množství</t>
  </si>
  <si>
    <t>462511161</t>
  </si>
  <si>
    <t>Zához z lomového kamene neupraveného provedený ze břehu nebo z lešení, do sucha nebo do vody tříděného, hmotnost jednotlivých kamenů do 80 kg bez výplně mezer</t>
  </si>
  <si>
    <t>0,8*0,8*0,5*2</t>
  </si>
  <si>
    <t>58380654</t>
  </si>
  <si>
    <t>kámen lomový neupravený třída I záhozový do 200kg</t>
  </si>
  <si>
    <t>5,5+6,5</t>
  </si>
  <si>
    <t>877310420</t>
  </si>
  <si>
    <t>Montáž tvarovek na kanalizačním plastovém potrubí z polypropylenu PP korugovaného odboček DN 150</t>
  </si>
  <si>
    <t>28615693</t>
  </si>
  <si>
    <t xml:space="preserve">hrdlová zátka HTM DN 160  l = 58mm</t>
  </si>
  <si>
    <t>28614371</t>
  </si>
  <si>
    <t>přechody PE na KG k potrubí PE-HD pro renovaci 175/160mm</t>
  </si>
  <si>
    <t>28613291</t>
  </si>
  <si>
    <t>tvarovka T-kus drenážního systému DN 150</t>
  </si>
  <si>
    <t>877310440</t>
  </si>
  <si>
    <t>Montáž tvarovek na kanalizačním plastovém potrubí z polypropylenu PP korugovaného šachtových vložek DN 150</t>
  </si>
  <si>
    <t>28617480</t>
  </si>
  <si>
    <t>vložka šachtová kanalizace PP korugované DN 160</t>
  </si>
  <si>
    <t>721233114</t>
  </si>
  <si>
    <t>Bezpečnostní přeliv polypropylen PP svislý odtok DN 160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</si>
  <si>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</si>
  <si>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</si>
  <si>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59227016</t>
  </si>
  <si>
    <t>žlabovka betonová 330 x 607 mm, tl. 80 mm,</t>
  </si>
  <si>
    <t>998231411</t>
  </si>
  <si>
    <t>Přesun hmot pro sadovnické a krajinářské úpravy - ručně bez užití mechanizace vodorovná dopravní vzdálenost do 100 m</t>
  </si>
  <si>
    <t>SO-04B - Odvodnění plochy P2</t>
  </si>
  <si>
    <t>26*4*0,5</t>
  </si>
  <si>
    <t>Hloubení rýh pro kanalizaci a dvorní vtok (2,1m)</t>
  </si>
  <si>
    <t>30*1*2,1</t>
  </si>
  <si>
    <t>Odvodnění plochy P2 - stěny a dno dorovnány do požadovaného tvaru ručně</t>
  </si>
  <si>
    <t>4*2*0,2</t>
  </si>
  <si>
    <t>4*20*0,1</t>
  </si>
  <si>
    <t>30*2,1*2</t>
  </si>
  <si>
    <t>115+20</t>
  </si>
  <si>
    <t>24,3</t>
  </si>
  <si>
    <t>13,8+3+4,5+3</t>
  </si>
  <si>
    <t>30*1*0,46</t>
  </si>
  <si>
    <t>13,8*2 "Přepočtené koeficientem množství</t>
  </si>
  <si>
    <t>P2</t>
  </si>
  <si>
    <t>1*1*0,3*3</t>
  </si>
  <si>
    <t>0,9*1,4 "Přepočtené koeficientem množství</t>
  </si>
  <si>
    <t>30*1*0,1</t>
  </si>
  <si>
    <t>30*1*0,15</t>
  </si>
  <si>
    <t>26*4*0,41</t>
  </si>
  <si>
    <t>871353121</t>
  </si>
  <si>
    <t>Montáž kanalizačního potrubí z plastů z tvrdého PVC těsněných gumovým kroužkem v otevřeném výkopu ve sklonu do 20 % DN 200</t>
  </si>
  <si>
    <t>28611176</t>
  </si>
  <si>
    <t>trubka kanalizační PVC DN 200x1000 mm SN 10</t>
  </si>
  <si>
    <t>SO-04B (1) - Průleh s rýhou P...</t>
  </si>
  <si>
    <t>Retenční nádrž 3</t>
  </si>
  <si>
    <t>207*0,2</t>
  </si>
  <si>
    <t>132201202</t>
  </si>
  <si>
    <t>Hloubení zapažených i nezapažených rýh šířky přes 600 do 2 000 mm s urovnáním dna do předepsaného profilu a spádu v hornině tř. 3 přes 100 do 1 000 m3</t>
  </si>
  <si>
    <t>Odvodnění plochy PR1.2</t>
  </si>
  <si>
    <t>2,5*64*1,55</t>
  </si>
  <si>
    <t>Napojení na stávající kanalizaci</t>
  </si>
  <si>
    <t>1*5,5*5</t>
  </si>
  <si>
    <t>133301101</t>
  </si>
  <si>
    <t>Hloubení zapažených i nezapažených šachet s případným nutným přemístěním výkopku ve výkopišti v hornině tř. 4 do 100 m3</t>
  </si>
  <si>
    <t>PR 1.2</t>
  </si>
  <si>
    <t>2,65*2,5*5</t>
  </si>
  <si>
    <t>133301109</t>
  </si>
  <si>
    <t>Hloubení zapažených i nezapažených šachet s případným nutným přemístěním výkopku ve výkopišti v hornině tř. 4 Příplatek k cenám za lepivost horniny tř. 4</t>
  </si>
  <si>
    <t>151811143</t>
  </si>
  <si>
    <t>Zřízení pažicích boxů pro pažení a rozepření stěn rýh podzemního vedení hloubka výkopu přes 4 do 6 m, šířka přes 2,5 do 5 m</t>
  </si>
  <si>
    <t>6*4,8*2</t>
  </si>
  <si>
    <t>151811243</t>
  </si>
  <si>
    <t>Odstranění pažicích boxů pro pažení a rozepření stěn rýh podzemního vedení hloubka výkopu přes 4 do 6 m, šířka přes 2,5 do 5 m</t>
  </si>
  <si>
    <t>275,5+33,125</t>
  </si>
  <si>
    <t>207*0,4</t>
  </si>
  <si>
    <t>5*1*2,8</t>
  </si>
  <si>
    <t>Obsyp šachty</t>
  </si>
  <si>
    <t>23,92</t>
  </si>
  <si>
    <t>PR1.2 - Nakládání ornice s mezideponie</t>
  </si>
  <si>
    <t>Zásyp jam a rýh na kanalizaci</t>
  </si>
  <si>
    <t>14+23,92</t>
  </si>
  <si>
    <t>(Pi*0,2/3*(1*1+1*0,5+0,5*0,5))</t>
  </si>
  <si>
    <t>0,367*2 "Přepočtené koeficientem množství</t>
  </si>
  <si>
    <t>PR 1.2 - Zásyp rýhy</t>
  </si>
  <si>
    <t>14*2 "Přepočtené koeficientem množství</t>
  </si>
  <si>
    <t>207</t>
  </si>
  <si>
    <t>3,105*1,01 "Přepočtené koeficientem množství</t>
  </si>
  <si>
    <t>Výplň odvodňovacích žeber nebo trativodů štěrkopískem netříděným 0-4</t>
  </si>
  <si>
    <t>PR1.2</t>
  </si>
  <si>
    <t>2,5*64*0,1</t>
  </si>
  <si>
    <t>2,5*64*0,54</t>
  </si>
  <si>
    <t>(2,5+0,6)*2*65</t>
  </si>
  <si>
    <t>PR 1.2 - drenážní trubky profilu DN 150 z PE-HD o kruhové tuhosti SN8</t>
  </si>
  <si>
    <t>1*0,5*0,7</t>
  </si>
  <si>
    <t>0,35*1,4 "Přepočtené koeficientem množství</t>
  </si>
  <si>
    <t>4*1*0,18</t>
  </si>
  <si>
    <t>Šachta</t>
  </si>
  <si>
    <t>2,65*2,5*0,1</t>
  </si>
  <si>
    <t>4*1*0,08</t>
  </si>
  <si>
    <t>1,5</t>
  </si>
  <si>
    <t>877365930/1</t>
  </si>
  <si>
    <t>Napojení do stávající kanalizace - dle správce sítí</t>
  </si>
  <si>
    <t>894414111</t>
  </si>
  <si>
    <t>Osazení železobetonových dílců pro šachty skruží</t>
  </si>
  <si>
    <t>59224069</t>
  </si>
  <si>
    <t>skruž betonová DN 1000x1000, 100x100x12 cm SP</t>
  </si>
  <si>
    <t>28661978</t>
  </si>
  <si>
    <t>kónus přechodový dno DN 1000x625x12cm SPK</t>
  </si>
  <si>
    <t>59224067</t>
  </si>
  <si>
    <t>skruž betonová DN 1000x500, 100x50x12 cm SP</t>
  </si>
  <si>
    <t>59224028</t>
  </si>
  <si>
    <t xml:space="preserve">dno betonové šachtové DN 160 kameninový žlab i nástupnice  100 x 63,5 x 15 cm</t>
  </si>
  <si>
    <t>721263125</t>
  </si>
  <si>
    <t>Škrtící klapka s bezpečnostním přelivem DN 160</t>
  </si>
  <si>
    <t>SO-04C - Odvodnění plochy P3</t>
  </si>
  <si>
    <t>122201102</t>
  </si>
  <si>
    <t>Odkopávky a prokopávky nezapažené s přehozením výkopku na vzdálenost do 3 m nebo s naložením na dopravní prostředek v hornině tř. 3 přes 100 do 1 000 m3</t>
  </si>
  <si>
    <t>ODVODŇOVANÁ PLOCHA P3 - štěrkový trávník</t>
  </si>
  <si>
    <t>913*0,2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</si>
  <si>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</si>
  <si>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</si>
  <si>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Hloubení rýh pro kanalizaci a dvorní vtok P3</t>
  </si>
  <si>
    <t>7*1*1,4</t>
  </si>
  <si>
    <t>7*2</t>
  </si>
  <si>
    <t>182,6+9,8</t>
  </si>
  <si>
    <t>23*1*1,3</t>
  </si>
  <si>
    <t>29,9*2 "Přepočtené koeficientem množství</t>
  </si>
  <si>
    <t>00572411</t>
  </si>
  <si>
    <t>osivo směs "Štěrkový trávník s řebříčkem"</t>
  </si>
  <si>
    <t>22,825*1,01 "Přepočtené koeficientem množství</t>
  </si>
  <si>
    <t>182301131</t>
  </si>
  <si>
    <t>Rozprostření a urovnání ornice ve svahu sklonu přes 1:5 při souvislé ploše přes 500 m2, tl. vrstvy do 100 mm</t>
  </si>
  <si>
    <t>175111109</t>
  </si>
  <si>
    <t>Příplatek za ruční prohození sypaninysítem, uložené do 3 m</t>
  </si>
  <si>
    <t xml:space="preserve">P3 </t>
  </si>
  <si>
    <t>913*0,03</t>
  </si>
  <si>
    <t>567512114/R</t>
  </si>
  <si>
    <t>Recyklace podkladní vrstvy za studena promísení ornice směsi s kamenivem (materiál ve specifikaci) s rozhrnutím, válením a vlhčením plochy do 1 000 m2, tloušťky po zhutnění přes 120 do 150 mm</t>
  </si>
  <si>
    <t>58344171</t>
  </si>
  <si>
    <t>štěrkodrť frakce 0-32</t>
  </si>
  <si>
    <t>10364101</t>
  </si>
  <si>
    <t xml:space="preserve">ornice pro terénní úpravy -  kátrovaná a odplevelená</t>
  </si>
  <si>
    <t>Lože pod potrubí otevřený výkop ze štěrkopísku 8/16</t>
  </si>
  <si>
    <t>452273152</t>
  </si>
  <si>
    <t>Podkladní a zajišťovací konstrukce zděné do betonu</t>
  </si>
  <si>
    <t>P3 - podkladní řádek ze žulových kostek do betonu</t>
  </si>
  <si>
    <t>0,1*0,1*01</t>
  </si>
  <si>
    <t>1,42857142857143*1,4 "Přepočtené koeficientem množství</t>
  </si>
  <si>
    <t>SO-05A - Travnatý povrch</t>
  </si>
  <si>
    <t>Přemístění výkopku z mezideponie</t>
  </si>
  <si>
    <t>478,8</t>
  </si>
  <si>
    <t>Přemístění zůstatkové ornice z mezideponie</t>
  </si>
  <si>
    <t>113,27</t>
  </si>
  <si>
    <t>Přemístění zůstatkové zeminy na skládku</t>
  </si>
  <si>
    <t>478*19</t>
  </si>
  <si>
    <t>Přemístění výkopku z mezideponie na úpravu terénních nerovností</t>
  </si>
  <si>
    <t>Koeficient 1,6 na m3</t>
  </si>
  <si>
    <t>478,8*1,6</t>
  </si>
  <si>
    <t>171203111</t>
  </si>
  <si>
    <t>Uložení výkopku bez zhutnění s hrubým rozhrnutím v rovině nebo na svahu do 1:5</t>
  </si>
  <si>
    <t>Vyrovnání nerovností terénu na plochách zeminou použitelnou z výkopků</t>
  </si>
  <si>
    <t>F - Západní travnatá plocha</t>
  </si>
  <si>
    <t>860*0,10</t>
  </si>
  <si>
    <t>G - Střední travnatá plocha</t>
  </si>
  <si>
    <t>1749*0,1</t>
  </si>
  <si>
    <t>H1 - Travnatá plocha školního sadu</t>
  </si>
  <si>
    <t>1249*0,1</t>
  </si>
  <si>
    <t>I - Travnaté plochy u západního předporostu</t>
  </si>
  <si>
    <t>729*0,1</t>
  </si>
  <si>
    <t>181006111</t>
  </si>
  <si>
    <t>Rozprostření zemin schopných zúrodnění v rovině a ve sklonu do 1:5, tloušťka vrstvy do 0,10 m</t>
  </si>
  <si>
    <t>860</t>
  </si>
  <si>
    <t>1749</t>
  </si>
  <si>
    <t>1249</t>
  </si>
  <si>
    <t>729</t>
  </si>
  <si>
    <t>181301111</t>
  </si>
  <si>
    <t>Rozprostření a urovnání ornice v rovině nebo ve svahu sklonu do 1:5 při souvislé ploše přes 500 m2, tl. vrstvy do 100 mm</t>
  </si>
  <si>
    <t>Rozprostření zůstatkové ornice z mezideeponie</t>
  </si>
  <si>
    <t>860+1749+1249+729</t>
  </si>
  <si>
    <t>H2 - Travnatá plocha jižně od sadu</t>
  </si>
  <si>
    <t>485</t>
  </si>
  <si>
    <t>N - Atrium</t>
  </si>
  <si>
    <t>913</t>
  </si>
  <si>
    <t>34,95*1,01 "Přepočtené koeficientem množství</t>
  </si>
  <si>
    <t>181411132</t>
  </si>
  <si>
    <t>Založení trávníku na půdě předem připravené plochy do 1000 m2 výsevem včetně utažení parkového na svahu přes 1:5 do 1:2</t>
  </si>
  <si>
    <t>F- Západní travnatá plocha</t>
  </si>
  <si>
    <t>H1+ Travnatá plocha školního sadu</t>
  </si>
  <si>
    <t>I - Travnaté plochy u západního předprostoru</t>
  </si>
  <si>
    <t>J - Travnatá plocha u schodů</t>
  </si>
  <si>
    <t>K - Severní travnatá plocha</t>
  </si>
  <si>
    <t>L - Předzahrádky bytu školníka</t>
  </si>
  <si>
    <t>M - Travnaté plochy u jižního příjezdu k ZŠ</t>
  </si>
  <si>
    <t>00572410</t>
  </si>
  <si>
    <t>osivo směs travní parková</t>
  </si>
  <si>
    <t>5050*0,015 "Přepočtené koeficientem množství</t>
  </si>
  <si>
    <t>184802111</t>
  </si>
  <si>
    <t>Chemické odplevelení půdy před založením kultury, trávníku nebo zpevněných ploch o výměře jednotlivě přes 20 m2 v rovině nebo na svahu do 1:5 postřikem na široko</t>
  </si>
  <si>
    <t>Odplevelení ploch</t>
  </si>
  <si>
    <t>5050+1398</t>
  </si>
  <si>
    <t>SO-05B - Vysoká zeleň</t>
  </si>
  <si>
    <t>112151012</t>
  </si>
  <si>
    <t>Pokácení stromu volné v celku s odřezáním kmene a s odvětvením průměru kmene přes 200 do 300 mm</t>
  </si>
  <si>
    <t>112201112</t>
  </si>
  <si>
    <t>Odstranění pařezu v rovině nebo na svahu do 1:5 o průměru pařezu na řezné ploše přes 200 do 300 mm</t>
  </si>
  <si>
    <t>162301411</t>
  </si>
  <si>
    <t>Vodorovné přemístění větví, kmenů nebo pařezů s naložením, složením a dopravou do 5000 m kmenů stromů listnatých, průměru přes 100 do 300 mm</t>
  </si>
  <si>
    <t>162301901</t>
  </si>
  <si>
    <t>Vodorovné přemístění větví, kmenů nebo pařezů s naložením, složením a dopravou Příplatek k cenám za každých dalších i započatých 5000 m přes 5000 m větví stromů listnatých, průměru kmene přes 100 do 300 mm</t>
  </si>
  <si>
    <t>18,000*3</t>
  </si>
  <si>
    <t>183101122</t>
  </si>
  <si>
    <t>Hloubení jamek pro vysazování rostlin v zemině tř.1 až 4 bez výměny půdy v rovině nebo na svahu do 1:5, objemu přes 1,00 do 2,00 m3</t>
  </si>
  <si>
    <t>184102116</t>
  </si>
  <si>
    <t>Výsadba dřeviny s balem do předem vyhloubené jamky se zalitím v rovině nebo na svahu do 1:5, při průměru balu přes 600 do 800 mm</t>
  </si>
  <si>
    <t>02660363</t>
  </si>
  <si>
    <t>Jedle kavkazská v. 450cm - Abies nordmanniana</t>
  </si>
  <si>
    <t>02650483</t>
  </si>
  <si>
    <t>Vrba bílá (Salix alba) 300-350cm ZB</t>
  </si>
  <si>
    <t>02650405</t>
  </si>
  <si>
    <t>Javor mléč /Acer platanoides/ 250-300cm ZB</t>
  </si>
  <si>
    <t>02650315</t>
  </si>
  <si>
    <t>Javor jasanolistý/Acer negundo "Kelly's Gold/ 150-180cm KK</t>
  </si>
  <si>
    <t>02650515</t>
  </si>
  <si>
    <t>Lípa malolistá (Tilia cordata) 150-180cm KK</t>
  </si>
  <si>
    <t>184215133</t>
  </si>
  <si>
    <t>Ukotvení dřeviny kůly třemi kůly, délky přes 2 do 3 m</t>
  </si>
  <si>
    <t>18*3</t>
  </si>
  <si>
    <t>05217118</t>
  </si>
  <si>
    <t xml:space="preserve">tyče dřevěné  D 100mm dl 3m</t>
  </si>
  <si>
    <t>(PI*0,05*0,05*250)</t>
  </si>
  <si>
    <t>1,963*1,1 "Přepočtené koeficientem množství</t>
  </si>
  <si>
    <t>SO-06 - Drobná architektura</t>
  </si>
  <si>
    <t>936104213</t>
  </si>
  <si>
    <t>Montáž odpadkového koše přichycením kotevními šrouby</t>
  </si>
  <si>
    <t>74910131</t>
  </si>
  <si>
    <t xml:space="preserve">koš odpadkový drátěný malý  kulatý (kotvený) v 94cm obsah 30 l</t>
  </si>
  <si>
    <t>936124112</t>
  </si>
  <si>
    <t>Montáž lavičky parkové stabilní se zabetonováním noh</t>
  </si>
  <si>
    <t>74910107</t>
  </si>
  <si>
    <t xml:space="preserve">lavička s částečným opěradlem (kotvená) 180 x 71,5 x 82 cm  konstrukce - litina, sedák - dřevo</t>
  </si>
  <si>
    <t>936124114/R</t>
  </si>
  <si>
    <t>Montáž a dodávka venkovního stolu dle PD</t>
  </si>
  <si>
    <t>936124115/R</t>
  </si>
  <si>
    <t>Montáž a dodávka venkovního židle dle PD</t>
  </si>
  <si>
    <t>936174312</t>
  </si>
  <si>
    <t>Montáž stojanu na kola pro 19 kol kotevními šrouby na pevný podklad</t>
  </si>
  <si>
    <t>74910152</t>
  </si>
  <si>
    <t>stojan na kola na 19 kol oboustranný, kov</t>
  </si>
  <si>
    <t>SO-07 - Veřejné osvětlení</t>
  </si>
  <si>
    <t xml:space="preserve">    741 - Elektroinstalace - silnoproud</t>
  </si>
  <si>
    <t xml:space="preserve">    21-M - Elektromontáže</t>
  </si>
  <si>
    <t>Elektroinstalace - silnoproud</t>
  </si>
  <si>
    <t>741122600/R</t>
  </si>
  <si>
    <t>Montáž a dodávka kabelů CYKY ke svítidlům veřejného osvětlení vč. uzemnění</t>
  </si>
  <si>
    <t>741320901</t>
  </si>
  <si>
    <t>Úprava v rozvaděči</t>
  </si>
  <si>
    <t>741375833</t>
  </si>
  <si>
    <t>Demontáž svítidel se zachováním funkčnosti průmyslových výbojkových venkovních na stožáru přes 3 m</t>
  </si>
  <si>
    <t>741375841</t>
  </si>
  <si>
    <t>Demontáž svítidel se zachováním funkčnosti průmyslových výbojkových venkovních na parkovém sloupku</t>
  </si>
  <si>
    <t>741810002</t>
  </si>
  <si>
    <t>Zkoušky a prohlídky elektrických rozvodů a zařízení celková prohlídka a vyhotovení revizní zprávy pro objem montážních prací přes 100 do 500 tis. Kč</t>
  </si>
  <si>
    <t>21-M</t>
  </si>
  <si>
    <t>Elektromontáže</t>
  </si>
  <si>
    <t>210204021</t>
  </si>
  <si>
    <t>Montáž stožárů osvětlení, stávajících</t>
  </si>
  <si>
    <t>210204103</t>
  </si>
  <si>
    <t>Montáž výložníků osvětlení jednoramenných sloupových, hmotnosti do 35 kg (stávajících)</t>
  </si>
  <si>
    <t>460010000/R</t>
  </si>
  <si>
    <t>Zemní práce - komplet ( výkopy, zapískování a zahrnutí)</t>
  </si>
  <si>
    <t>460050813</t>
  </si>
  <si>
    <t>Hloubení nezapažených jam strojně pro stožáry v hornině třídy 3</t>
  </si>
  <si>
    <t>460080014</t>
  </si>
  <si>
    <t>Základové konstrukce - pro stožáry</t>
  </si>
  <si>
    <t>SO-08 - Oplocení</t>
  </si>
  <si>
    <t>Jamky pro sloupky oplocení B</t>
  </si>
  <si>
    <t>0,5*0,5*0,4*36</t>
  </si>
  <si>
    <t xml:space="preserve">Plot A </t>
  </si>
  <si>
    <t>(21,811+31,525+97,605+72,676+65,695+10,144+22,816+4,206)*0,5*0,2</t>
  </si>
  <si>
    <t>Plot B pro podhrabové desky</t>
  </si>
  <si>
    <t>24*0,15*0,1</t>
  </si>
  <si>
    <t xml:space="preserve">Plot A  zemina z rýh</t>
  </si>
  <si>
    <t>63*0,5*0,1</t>
  </si>
  <si>
    <t>(21,811+31,525+97,605+72,676+65,695+10,144+22,816+4,206)*1</t>
  </si>
  <si>
    <t>338171113</t>
  </si>
  <si>
    <t>Osazování sloupků a vzpěr plotových ocelových trubkových nebo profilovaných výšky do 2,00 m se zabetonováním (tř. C 25/30) do 0,08 m3 do připravených jamek</t>
  </si>
  <si>
    <t>55342250</t>
  </si>
  <si>
    <t>sloupek plotový průběžný Pz a komaxitové 1500/38x1,5mm</t>
  </si>
  <si>
    <t>55342272</t>
  </si>
  <si>
    <t>vzpěra plotová 38x1,5mm včetně krytky s uchem 2000mm</t>
  </si>
  <si>
    <t>348101120</t>
  </si>
  <si>
    <t>Osazení vrat a vrátek k oplocení na sloupky zděné nebo betonové, plochy jednotlivě přes 2 do 4 m2</t>
  </si>
  <si>
    <t>-929705368</t>
  </si>
  <si>
    <t>553 0001</t>
  </si>
  <si>
    <t>branka jednokřídlá dle PD vč. sloupků</t>
  </si>
  <si>
    <t>1779171247</t>
  </si>
  <si>
    <t>5530002</t>
  </si>
  <si>
    <t>branka dvoukřídlá dle PD vč. sloupků (gabionový plot)</t>
  </si>
  <si>
    <t>-1893409041</t>
  </si>
  <si>
    <t>348101140</t>
  </si>
  <si>
    <t>Osazení vrat a vrátek k oplocení na sloupky zděné nebo betonové, plochy jednotlivě přes 6 do 8 m2</t>
  </si>
  <si>
    <t>55342340</t>
  </si>
  <si>
    <t>brána kovová dvoukřídlová 1200x3916 mm</t>
  </si>
  <si>
    <t>55342329</t>
  </si>
  <si>
    <t>sloupek pro branku 70x70mm v 1,5m s otvorem na doraz</t>
  </si>
  <si>
    <t>59231517</t>
  </si>
  <si>
    <t>doraz zámku na výšku tvarovky 190mm zinkochromát</t>
  </si>
  <si>
    <t>59231515</t>
  </si>
  <si>
    <t>pant vratový Pz dl 350mm v 60mm</t>
  </si>
  <si>
    <t>348121221</t>
  </si>
  <si>
    <t>Osazení podhrabových desek na ocelové sloupky, délky desek přes 2 do 3 m vč. držáku</t>
  </si>
  <si>
    <t>59233120</t>
  </si>
  <si>
    <t>deska plotová betonová 290x5x29 cm</t>
  </si>
  <si>
    <t>348171120</t>
  </si>
  <si>
    <t>Osazení oplocení z dílců kovových rámových, na ocelové sloupky do 15° sklonu svahu, výšky přes 1,0 do 1,5 m</t>
  </si>
  <si>
    <t>21,811+31,525+97,605+72,676+65,695+10,144+22,816+4,206</t>
  </si>
  <si>
    <t>5534225/R</t>
  </si>
  <si>
    <t>sloupek plotový 60x40x2200 mm Zn</t>
  </si>
  <si>
    <t>55342312</t>
  </si>
  <si>
    <t>plotové pole kovové 1500x2000 mm (žárově pozinkované)</t>
  </si>
  <si>
    <t>348215111</t>
  </si>
  <si>
    <t>Plot z drátokamenných košů (gabionů) z lomového kamene neupraveného výplňového na sucho ze svařovaných panelů z ocelových sítí s povrchovou úpravou galfan šířky do 0,5 m výšky do 1,5 m</t>
  </si>
  <si>
    <t>328,5*0,5*1</t>
  </si>
  <si>
    <t>Plot C střídavě s treláží</t>
  </si>
  <si>
    <t>183,2*0,5*1,2/2</t>
  </si>
  <si>
    <t>348215312/R</t>
  </si>
  <si>
    <t>Sestavení plotu - nízké trelážové v. do 1,2m vč. kotvení</t>
  </si>
  <si>
    <t>Plot C střídavě mezi gabiony</t>
  </si>
  <si>
    <t>183,2/2</t>
  </si>
  <si>
    <t>31324756</t>
  </si>
  <si>
    <t>treláž 120 cm</t>
  </si>
  <si>
    <t>348401120</t>
  </si>
  <si>
    <t>Osazení oplocení ze strojového pletiva s napínacími dráty do 15° sklonu svahu, výšky do 1,6 m</t>
  </si>
  <si>
    <t>Oplocení B</t>
  </si>
  <si>
    <t>69,6</t>
  </si>
  <si>
    <t>31327501</t>
  </si>
  <si>
    <t>pletivo drátěné plastifikované se čtvercovými oky 50 mm/2,2 mm, 125 cm</t>
  </si>
  <si>
    <t>348401310</t>
  </si>
  <si>
    <t>Osazení oplocení ze strojového pletiva rozvinutí, uchycení a napnutí drátu do 15° sklonu svahu ostnatého, výšky do 2,0 m</t>
  </si>
  <si>
    <t>15619100</t>
  </si>
  <si>
    <t>drát poplastovaný kruhový napínací 2,5/3,5mm</t>
  </si>
  <si>
    <t>69,6*3</t>
  </si>
  <si>
    <t>966072812/R</t>
  </si>
  <si>
    <t>Rozebrání oplocení stávající - vč. likvidace a odvozu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</si>
  <si>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</si>
  <si>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</si>
  <si>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998232121</t>
  </si>
  <si>
    <t>Přesun hmot pro oplocení se svislou nosnou konstrukcí zděnou z cihel, tvárnic, bloků, popř. kovovou nebo dřevěnou Příplatek k ceně za zvětšený přesun přes vymezenou největší dopravní vzdálenost do 1000 m</t>
  </si>
  <si>
    <t>SO-09 - Vedlejší rozpočto...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</si>
  <si>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</si>
  <si>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</si>
  <si>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</si>
  <si>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</si>
  <si>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</si>
  <si>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</si>
  <si>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</si>
  <si>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</si>
  <si>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011103000</t>
  </si>
  <si>
    <t>Geologický průzkum bez rozlišení</t>
  </si>
  <si>
    <t>012103000</t>
  </si>
  <si>
    <t>Geodetické práce před výstavbou</t>
  </si>
  <si>
    <t>012203000</t>
  </si>
  <si>
    <t>Geodetické práce při provádění stavby</t>
  </si>
  <si>
    <t>012303000</t>
  </si>
  <si>
    <t>Geodetické práce po výstavbě</t>
  </si>
  <si>
    <t>013203000</t>
  </si>
  <si>
    <t>Dokumentace stavby bez rozlišení</t>
  </si>
  <si>
    <t>013303000</t>
  </si>
  <si>
    <t>Náklady na ocenění stavby bez rozlišení</t>
  </si>
  <si>
    <t>VRN3</t>
  </si>
  <si>
    <t>Zařízení staveniště</t>
  </si>
  <si>
    <t>031002000</t>
  </si>
  <si>
    <t>Související práce pro zařízení staveniště</t>
  </si>
  <si>
    <t>032002000</t>
  </si>
  <si>
    <t>Vybavení staveniště</t>
  </si>
  <si>
    <t>033002000</t>
  </si>
  <si>
    <t>Připojení staveniště na inženýrské sítě</t>
  </si>
  <si>
    <t>034002000</t>
  </si>
  <si>
    <t>Zabezpečení staveniště</t>
  </si>
  <si>
    <t>034203000</t>
  </si>
  <si>
    <t>Opatření na ochranu pozemků sousedních se staveništěm</t>
  </si>
  <si>
    <t>034503000</t>
  </si>
  <si>
    <t>Informační tabule na staveništi</t>
  </si>
  <si>
    <t>039002000</t>
  </si>
  <si>
    <t>Zrušení zařízení staveniště</t>
  </si>
  <si>
    <t>VRN4</t>
  </si>
  <si>
    <t>Inženýrská činnost</t>
  </si>
  <si>
    <t>041002000</t>
  </si>
  <si>
    <t>Dozory</t>
  </si>
  <si>
    <t>041403000</t>
  </si>
  <si>
    <t>Koordinátor BOZP na staveništi - zajišťuje dodavatelská firma</t>
  </si>
  <si>
    <t>042002000</t>
  </si>
  <si>
    <t>Posudky</t>
  </si>
  <si>
    <t>043002000</t>
  </si>
  <si>
    <t>Zkoušky a ostatní měření</t>
  </si>
  <si>
    <t>045002000</t>
  </si>
  <si>
    <t>Kompletační a koordinační činnost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</si>
</sst>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05/20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Vybíralka 25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26. 3. 2020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Městská část Praha 14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Dvořák architekti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ROUND(SUM(AG95:AG112),2)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ROUND(SUM(AS95:AS112),2)</f>
        <v>0</v>
      </c>
      <c r="AT94" s="115">
        <f>ROUND(SUM(AV94:AW94),2)</f>
        <v>0</v>
      </c>
      <c r="AU94" s="116">
        <f>ROUND(SUM(AU95:AU112),5)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ROUND(SUM(AZ95:AZ112),2)</f>
        <v>0</v>
      </c>
      <c r="BA94" s="115">
        <f>ROUND(SUM(BA95:BA112),2)</f>
        <v>0</v>
      </c>
      <c r="BB94" s="115">
        <f>ROUND(SUM(BB95:BB112),2)</f>
        <v>0</v>
      </c>
      <c r="BC94" s="115">
        <f>ROUND(SUM(BC95:BC112),2)</f>
        <v>0</v>
      </c>
      <c r="BD94" s="117">
        <f>ROUND(SUM(BD95:BD112),2)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'SO-01A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'SO-01A - Stavební část'!P134</f>
        <v>0</v>
      </c>
      <c r="AV95" s="129">
        <f>'SO-01A - Stavební část'!J33</f>
        <v>0</v>
      </c>
      <c r="AW95" s="129">
        <f>'SO-01A - Stavební část'!J34</f>
        <v>0</v>
      </c>
      <c r="AX95" s="129">
        <f>'SO-01A - Stavební část'!J35</f>
        <v>0</v>
      </c>
      <c r="AY95" s="129">
        <f>'SO-01A - Stavební část'!J36</f>
        <v>0</v>
      </c>
      <c r="AZ95" s="129">
        <f>'SO-01A - Stavební část'!F33</f>
        <v>0</v>
      </c>
      <c r="BA95" s="129">
        <f>'SO-01A - Stavební část'!F34</f>
        <v>0</v>
      </c>
      <c r="BB95" s="129">
        <f>'SO-01A - Stavební část'!F35</f>
        <v>0</v>
      </c>
      <c r="BC95" s="129">
        <f>'SO-01A - Stavební část'!F36</f>
        <v>0</v>
      </c>
      <c r="BD95" s="131">
        <f>'SO-01A - Stavební část'!F37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'SO-01B - ZTI'!J30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'SO-01B - ZTI'!P124</f>
        <v>0</v>
      </c>
      <c r="AV96" s="129">
        <f>'SO-01B - ZTI'!J33</f>
        <v>0</v>
      </c>
      <c r="AW96" s="129">
        <f>'SO-01B - ZTI'!J34</f>
        <v>0</v>
      </c>
      <c r="AX96" s="129">
        <f>'SO-01B - ZTI'!J35</f>
        <v>0</v>
      </c>
      <c r="AY96" s="129">
        <f>'SO-01B - ZTI'!J36</f>
        <v>0</v>
      </c>
      <c r="AZ96" s="129">
        <f>'SO-01B - ZTI'!F33</f>
        <v>0</v>
      </c>
      <c r="BA96" s="129">
        <f>'SO-01B - ZTI'!F34</f>
        <v>0</v>
      </c>
      <c r="BB96" s="129">
        <f>'SO-01B - ZTI'!F35</f>
        <v>0</v>
      </c>
      <c r="BC96" s="129">
        <f>'SO-01B - ZTI'!F36</f>
        <v>0</v>
      </c>
      <c r="BD96" s="131">
        <f>'SO-01B - ZTI'!F37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'SO-01C - Elektroinstalace'!J30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'SO-01C - Elektroinstalace'!P131</f>
        <v>0</v>
      </c>
      <c r="AV97" s="129">
        <f>'SO-01C - Elektroinstalace'!J33</f>
        <v>0</v>
      </c>
      <c r="AW97" s="129">
        <f>'SO-01C - Elektroinstalace'!J34</f>
        <v>0</v>
      </c>
      <c r="AX97" s="129">
        <f>'SO-01C - Elektroinstalace'!J35</f>
        <v>0</v>
      </c>
      <c r="AY97" s="129">
        <f>'SO-01C - Elektroinstalace'!J36</f>
        <v>0</v>
      </c>
      <c r="AZ97" s="129">
        <f>'SO-01C - Elektroinstalace'!F33</f>
        <v>0</v>
      </c>
      <c r="BA97" s="129">
        <f>'SO-01C - Elektroinstalace'!F34</f>
        <v>0</v>
      </c>
      <c r="BB97" s="129">
        <f>'SO-01C - Elektroinstalace'!F35</f>
        <v>0</v>
      </c>
      <c r="BC97" s="129">
        <f>'SO-01C - Elektroinstalace'!F36</f>
        <v>0</v>
      </c>
      <c r="BD97" s="131">
        <f>'SO-01C - Elektroinstalace'!F37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16.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'SO-01D - Přípojky'!J30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'SO-01D - Přípojky'!P124</f>
        <v>0</v>
      </c>
      <c r="AV98" s="129">
        <f>'SO-01D - Přípojky'!J33</f>
        <v>0</v>
      </c>
      <c r="AW98" s="129">
        <f>'SO-01D - Přípojky'!J34</f>
        <v>0</v>
      </c>
      <c r="AX98" s="129">
        <f>'SO-01D - Přípojky'!J35</f>
        <v>0</v>
      </c>
      <c r="AY98" s="129">
        <f>'SO-01D - Přípojky'!J36</f>
        <v>0</v>
      </c>
      <c r="AZ98" s="129">
        <f>'SO-01D - Přípojky'!F33</f>
        <v>0</v>
      </c>
      <c r="BA98" s="129">
        <f>'SO-01D - Přípojky'!F34</f>
        <v>0</v>
      </c>
      <c r="BB98" s="129">
        <f>'SO-01D - Přípojky'!F35</f>
        <v>0</v>
      </c>
      <c r="BC98" s="129">
        <f>'SO-01D - Přípojky'!F36</f>
        <v>0</v>
      </c>
      <c r="BD98" s="131">
        <f>'SO-01D - Přípojky'!F37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16.5" customHeight="1">
      <c r="A99" s="120" t="s">
        <v>80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'SO-02A - Zpěvněné plochy 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28">
        <v>0</v>
      </c>
      <c r="AT99" s="129">
        <f>ROUND(SUM(AV99:AW99),2)</f>
        <v>0</v>
      </c>
      <c r="AU99" s="130">
        <f>'SO-02A - Zpěvněné plochy ...'!P123</f>
        <v>0</v>
      </c>
      <c r="AV99" s="129">
        <f>'SO-02A - Zpěvněné plochy ...'!J33</f>
        <v>0</v>
      </c>
      <c r="AW99" s="129">
        <f>'SO-02A - Zpěvněné plochy ...'!J34</f>
        <v>0</v>
      </c>
      <c r="AX99" s="129">
        <f>'SO-02A - Zpěvněné plochy ...'!J35</f>
        <v>0</v>
      </c>
      <c r="AY99" s="129">
        <f>'SO-02A - Zpěvněné plochy ...'!J36</f>
        <v>0</v>
      </c>
      <c r="AZ99" s="129">
        <f>'SO-02A - Zpěvněné plochy ...'!F33</f>
        <v>0</v>
      </c>
      <c r="BA99" s="129">
        <f>'SO-02A - Zpěvněné plochy ...'!F34</f>
        <v>0</v>
      </c>
      <c r="BB99" s="129">
        <f>'SO-02A - Zpěvněné plochy ...'!F35</f>
        <v>0</v>
      </c>
      <c r="BC99" s="129">
        <f>'SO-02A - Zpěvněné plochy ...'!F36</f>
        <v>0</v>
      </c>
      <c r="BD99" s="131">
        <f>'SO-02A - Zpěvněné plochy ...'!F37</f>
        <v>0</v>
      </c>
      <c r="BE99" s="7"/>
      <c r="BT99" s="132" t="s">
        <v>84</v>
      </c>
      <c r="BV99" s="132" t="s">
        <v>78</v>
      </c>
      <c r="BW99" s="132" t="s">
        <v>98</v>
      </c>
      <c r="BX99" s="132" t="s">
        <v>5</v>
      </c>
      <c r="CL99" s="132" t="s">
        <v>1</v>
      </c>
      <c r="CM99" s="132" t="s">
        <v>86</v>
      </c>
    </row>
    <row r="100" s="7" customFormat="1" ht="16.5" customHeight="1">
      <c r="A100" s="120" t="s">
        <v>80</v>
      </c>
      <c r="B100" s="121"/>
      <c r="C100" s="122"/>
      <c r="D100" s="123" t="s">
        <v>99</v>
      </c>
      <c r="E100" s="123"/>
      <c r="F100" s="123"/>
      <c r="G100" s="123"/>
      <c r="H100" s="123"/>
      <c r="I100" s="124"/>
      <c r="J100" s="123" t="s">
        <v>97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'SO-02B - Zpěvněné plochy 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83</v>
      </c>
      <c r="AR100" s="127"/>
      <c r="AS100" s="128">
        <v>0</v>
      </c>
      <c r="AT100" s="129">
        <f>ROUND(SUM(AV100:AW100),2)</f>
        <v>0</v>
      </c>
      <c r="AU100" s="130">
        <f>'SO-02B - Zpěvněné plochy ...'!P123</f>
        <v>0</v>
      </c>
      <c r="AV100" s="129">
        <f>'SO-02B - Zpěvněné plochy ...'!J33</f>
        <v>0</v>
      </c>
      <c r="AW100" s="129">
        <f>'SO-02B - Zpěvněné plochy ...'!J34</f>
        <v>0</v>
      </c>
      <c r="AX100" s="129">
        <f>'SO-02B - Zpěvněné plochy ...'!J35</f>
        <v>0</v>
      </c>
      <c r="AY100" s="129">
        <f>'SO-02B - Zpěvněné plochy ...'!J36</f>
        <v>0</v>
      </c>
      <c r="AZ100" s="129">
        <f>'SO-02B - Zpěvněné plochy ...'!F33</f>
        <v>0</v>
      </c>
      <c r="BA100" s="129">
        <f>'SO-02B - Zpěvněné plochy ...'!F34</f>
        <v>0</v>
      </c>
      <c r="BB100" s="129">
        <f>'SO-02B - Zpěvněné plochy ...'!F35</f>
        <v>0</v>
      </c>
      <c r="BC100" s="129">
        <f>'SO-02B - Zpěvněné plochy ...'!F36</f>
        <v>0</v>
      </c>
      <c r="BD100" s="131">
        <f>'SO-02B - Zpěvněné plochy ...'!F37</f>
        <v>0</v>
      </c>
      <c r="BE100" s="7"/>
      <c r="BT100" s="132" t="s">
        <v>84</v>
      </c>
      <c r="BV100" s="132" t="s">
        <v>78</v>
      </c>
      <c r="BW100" s="132" t="s">
        <v>100</v>
      </c>
      <c r="BX100" s="132" t="s">
        <v>5</v>
      </c>
      <c r="CL100" s="132" t="s">
        <v>1</v>
      </c>
      <c r="CM100" s="132" t="s">
        <v>86</v>
      </c>
    </row>
    <row r="101" s="7" customFormat="1" ht="16.5" customHeight="1">
      <c r="A101" s="120" t="s">
        <v>80</v>
      </c>
      <c r="B101" s="121"/>
      <c r="C101" s="122"/>
      <c r="D101" s="123" t="s">
        <v>101</v>
      </c>
      <c r="E101" s="123"/>
      <c r="F101" s="123"/>
      <c r="G101" s="123"/>
      <c r="H101" s="123"/>
      <c r="I101" s="124"/>
      <c r="J101" s="123" t="s">
        <v>102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'SO-03 - Pobytové schody'!J30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83</v>
      </c>
      <c r="AR101" s="127"/>
      <c r="AS101" s="128">
        <v>0</v>
      </c>
      <c r="AT101" s="129">
        <f>ROUND(SUM(AV101:AW101),2)</f>
        <v>0</v>
      </c>
      <c r="AU101" s="130">
        <f>'SO-03 - Pobytové schody'!P121</f>
        <v>0</v>
      </c>
      <c r="AV101" s="129">
        <f>'SO-03 - Pobytové schody'!J33</f>
        <v>0</v>
      </c>
      <c r="AW101" s="129">
        <f>'SO-03 - Pobytové schody'!J34</f>
        <v>0</v>
      </c>
      <c r="AX101" s="129">
        <f>'SO-03 - Pobytové schody'!J35</f>
        <v>0</v>
      </c>
      <c r="AY101" s="129">
        <f>'SO-03 - Pobytové schody'!J36</f>
        <v>0</v>
      </c>
      <c r="AZ101" s="129">
        <f>'SO-03 - Pobytové schody'!F33</f>
        <v>0</v>
      </c>
      <c r="BA101" s="129">
        <f>'SO-03 - Pobytové schody'!F34</f>
        <v>0</v>
      </c>
      <c r="BB101" s="129">
        <f>'SO-03 - Pobytové schody'!F35</f>
        <v>0</v>
      </c>
      <c r="BC101" s="129">
        <f>'SO-03 - Pobytové schody'!F36</f>
        <v>0</v>
      </c>
      <c r="BD101" s="131">
        <f>'SO-03 - Pobytové schody'!F37</f>
        <v>0</v>
      </c>
      <c r="BE101" s="7"/>
      <c r="BT101" s="132" t="s">
        <v>84</v>
      </c>
      <c r="BV101" s="132" t="s">
        <v>78</v>
      </c>
      <c r="BW101" s="132" t="s">
        <v>103</v>
      </c>
      <c r="BX101" s="132" t="s">
        <v>5</v>
      </c>
      <c r="CL101" s="132" t="s">
        <v>1</v>
      </c>
      <c r="CM101" s="132" t="s">
        <v>86</v>
      </c>
    </row>
    <row r="102" s="7" customFormat="1" ht="16.5" customHeight="1">
      <c r="A102" s="120" t="s">
        <v>80</v>
      </c>
      <c r="B102" s="121"/>
      <c r="C102" s="122"/>
      <c r="D102" s="123" t="s">
        <v>104</v>
      </c>
      <c r="E102" s="123"/>
      <c r="F102" s="123"/>
      <c r="G102" s="123"/>
      <c r="H102" s="123"/>
      <c r="I102" s="124"/>
      <c r="J102" s="123" t="s">
        <v>105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'SO-04A - Odvodnění plochy P1'!J30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83</v>
      </c>
      <c r="AR102" s="127"/>
      <c r="AS102" s="128">
        <v>0</v>
      </c>
      <c r="AT102" s="129">
        <f>ROUND(SUM(AV102:AW102),2)</f>
        <v>0</v>
      </c>
      <c r="AU102" s="130">
        <f>'SO-04A - Odvodnění plochy P1'!P122</f>
        <v>0</v>
      </c>
      <c r="AV102" s="129">
        <f>'SO-04A - Odvodnění plochy P1'!J33</f>
        <v>0</v>
      </c>
      <c r="AW102" s="129">
        <f>'SO-04A - Odvodnění plochy P1'!J34</f>
        <v>0</v>
      </c>
      <c r="AX102" s="129">
        <f>'SO-04A - Odvodnění plochy P1'!J35</f>
        <v>0</v>
      </c>
      <c r="AY102" s="129">
        <f>'SO-04A - Odvodnění plochy P1'!J36</f>
        <v>0</v>
      </c>
      <c r="AZ102" s="129">
        <f>'SO-04A - Odvodnění plochy P1'!F33</f>
        <v>0</v>
      </c>
      <c r="BA102" s="129">
        <f>'SO-04A - Odvodnění plochy P1'!F34</f>
        <v>0</v>
      </c>
      <c r="BB102" s="129">
        <f>'SO-04A - Odvodnění plochy P1'!F35</f>
        <v>0</v>
      </c>
      <c r="BC102" s="129">
        <f>'SO-04A - Odvodnění plochy P1'!F36</f>
        <v>0</v>
      </c>
      <c r="BD102" s="131">
        <f>'SO-04A - Odvodnění plochy P1'!F37</f>
        <v>0</v>
      </c>
      <c r="BE102" s="7"/>
      <c r="BT102" s="132" t="s">
        <v>84</v>
      </c>
      <c r="BV102" s="132" t="s">
        <v>78</v>
      </c>
      <c r="BW102" s="132" t="s">
        <v>106</v>
      </c>
      <c r="BX102" s="132" t="s">
        <v>5</v>
      </c>
      <c r="CL102" s="132" t="s">
        <v>1</v>
      </c>
      <c r="CM102" s="132" t="s">
        <v>86</v>
      </c>
    </row>
    <row r="103" s="7" customFormat="1" ht="24.75" customHeight="1">
      <c r="A103" s="120" t="s">
        <v>80</v>
      </c>
      <c r="B103" s="121"/>
      <c r="C103" s="122"/>
      <c r="D103" s="123" t="s">
        <v>107</v>
      </c>
      <c r="E103" s="123"/>
      <c r="F103" s="123"/>
      <c r="G103" s="123"/>
      <c r="H103" s="123"/>
      <c r="I103" s="124"/>
      <c r="J103" s="123" t="s">
        <v>108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'SO-04A (1) - Průleh s rýh...'!J30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83</v>
      </c>
      <c r="AR103" s="127"/>
      <c r="AS103" s="128">
        <v>0</v>
      </c>
      <c r="AT103" s="129">
        <f>ROUND(SUM(AV103:AW103),2)</f>
        <v>0</v>
      </c>
      <c r="AU103" s="130">
        <f>'SO-04A (1) - Průleh s rýh...'!P123</f>
        <v>0</v>
      </c>
      <c r="AV103" s="129">
        <f>'SO-04A (1) - Průleh s rýh...'!J33</f>
        <v>0</v>
      </c>
      <c r="AW103" s="129">
        <f>'SO-04A (1) - Průleh s rýh...'!J34</f>
        <v>0</v>
      </c>
      <c r="AX103" s="129">
        <f>'SO-04A (1) - Průleh s rýh...'!J35</f>
        <v>0</v>
      </c>
      <c r="AY103" s="129">
        <f>'SO-04A (1) - Průleh s rýh...'!J36</f>
        <v>0</v>
      </c>
      <c r="AZ103" s="129">
        <f>'SO-04A (1) - Průleh s rýh...'!F33</f>
        <v>0</v>
      </c>
      <c r="BA103" s="129">
        <f>'SO-04A (1) - Průleh s rýh...'!F34</f>
        <v>0</v>
      </c>
      <c r="BB103" s="129">
        <f>'SO-04A (1) - Průleh s rýh...'!F35</f>
        <v>0</v>
      </c>
      <c r="BC103" s="129">
        <f>'SO-04A (1) - Průleh s rýh...'!F36</f>
        <v>0</v>
      </c>
      <c r="BD103" s="131">
        <f>'SO-04A (1) - Průleh s rýh...'!F37</f>
        <v>0</v>
      </c>
      <c r="BE103" s="7"/>
      <c r="BT103" s="132" t="s">
        <v>84</v>
      </c>
      <c r="BV103" s="132" t="s">
        <v>78</v>
      </c>
      <c r="BW103" s="132" t="s">
        <v>109</v>
      </c>
      <c r="BX103" s="132" t="s">
        <v>5</v>
      </c>
      <c r="CL103" s="132" t="s">
        <v>1</v>
      </c>
      <c r="CM103" s="132" t="s">
        <v>86</v>
      </c>
    </row>
    <row r="104" s="7" customFormat="1" ht="16.5" customHeight="1">
      <c r="A104" s="120" t="s">
        <v>80</v>
      </c>
      <c r="B104" s="121"/>
      <c r="C104" s="122"/>
      <c r="D104" s="123" t="s">
        <v>110</v>
      </c>
      <c r="E104" s="123"/>
      <c r="F104" s="123"/>
      <c r="G104" s="123"/>
      <c r="H104" s="123"/>
      <c r="I104" s="124"/>
      <c r="J104" s="123" t="s">
        <v>111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'SO-04B - Odvodnění plochy P2'!J30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83</v>
      </c>
      <c r="AR104" s="127"/>
      <c r="AS104" s="128">
        <v>0</v>
      </c>
      <c r="AT104" s="129">
        <f>ROUND(SUM(AV104:AW104),2)</f>
        <v>0</v>
      </c>
      <c r="AU104" s="130">
        <f>'SO-04B - Odvodnění plochy P2'!P122</f>
        <v>0</v>
      </c>
      <c r="AV104" s="129">
        <f>'SO-04B - Odvodnění plochy P2'!J33</f>
        <v>0</v>
      </c>
      <c r="AW104" s="129">
        <f>'SO-04B - Odvodnění plochy P2'!J34</f>
        <v>0</v>
      </c>
      <c r="AX104" s="129">
        <f>'SO-04B - Odvodnění plochy P2'!J35</f>
        <v>0</v>
      </c>
      <c r="AY104" s="129">
        <f>'SO-04B - Odvodnění plochy P2'!J36</f>
        <v>0</v>
      </c>
      <c r="AZ104" s="129">
        <f>'SO-04B - Odvodnění plochy P2'!F33</f>
        <v>0</v>
      </c>
      <c r="BA104" s="129">
        <f>'SO-04B - Odvodnění plochy P2'!F34</f>
        <v>0</v>
      </c>
      <c r="BB104" s="129">
        <f>'SO-04B - Odvodnění plochy P2'!F35</f>
        <v>0</v>
      </c>
      <c r="BC104" s="129">
        <f>'SO-04B - Odvodnění plochy P2'!F36</f>
        <v>0</v>
      </c>
      <c r="BD104" s="131">
        <f>'SO-04B - Odvodnění plochy P2'!F37</f>
        <v>0</v>
      </c>
      <c r="BE104" s="7"/>
      <c r="BT104" s="132" t="s">
        <v>84</v>
      </c>
      <c r="BV104" s="132" t="s">
        <v>78</v>
      </c>
      <c r="BW104" s="132" t="s">
        <v>112</v>
      </c>
      <c r="BX104" s="132" t="s">
        <v>5</v>
      </c>
      <c r="CL104" s="132" t="s">
        <v>1</v>
      </c>
      <c r="CM104" s="132" t="s">
        <v>86</v>
      </c>
    </row>
    <row r="105" s="7" customFormat="1" ht="24.75" customHeight="1">
      <c r="A105" s="120" t="s">
        <v>80</v>
      </c>
      <c r="B105" s="121"/>
      <c r="C105" s="122"/>
      <c r="D105" s="123" t="s">
        <v>113</v>
      </c>
      <c r="E105" s="123"/>
      <c r="F105" s="123"/>
      <c r="G105" s="123"/>
      <c r="H105" s="123"/>
      <c r="I105" s="124"/>
      <c r="J105" s="123" t="s">
        <v>108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'SO-04B (1) - Průleh s rýh...'!J30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83</v>
      </c>
      <c r="AR105" s="127"/>
      <c r="AS105" s="128">
        <v>0</v>
      </c>
      <c r="AT105" s="129">
        <f>ROUND(SUM(AV105:AW105),2)</f>
        <v>0</v>
      </c>
      <c r="AU105" s="130">
        <f>'SO-04B (1) - Průleh s rýh...'!P123</f>
        <v>0</v>
      </c>
      <c r="AV105" s="129">
        <f>'SO-04B (1) - Průleh s rýh...'!J33</f>
        <v>0</v>
      </c>
      <c r="AW105" s="129">
        <f>'SO-04B (1) - Průleh s rýh...'!J34</f>
        <v>0</v>
      </c>
      <c r="AX105" s="129">
        <f>'SO-04B (1) - Průleh s rýh...'!J35</f>
        <v>0</v>
      </c>
      <c r="AY105" s="129">
        <f>'SO-04B (1) - Průleh s rýh...'!J36</f>
        <v>0</v>
      </c>
      <c r="AZ105" s="129">
        <f>'SO-04B (1) - Průleh s rýh...'!F33</f>
        <v>0</v>
      </c>
      <c r="BA105" s="129">
        <f>'SO-04B (1) - Průleh s rýh...'!F34</f>
        <v>0</v>
      </c>
      <c r="BB105" s="129">
        <f>'SO-04B (1) - Průleh s rýh...'!F35</f>
        <v>0</v>
      </c>
      <c r="BC105" s="129">
        <f>'SO-04B (1) - Průleh s rýh...'!F36</f>
        <v>0</v>
      </c>
      <c r="BD105" s="131">
        <f>'SO-04B (1) - Průleh s rýh...'!F37</f>
        <v>0</v>
      </c>
      <c r="BE105" s="7"/>
      <c r="BT105" s="132" t="s">
        <v>84</v>
      </c>
      <c r="BV105" s="132" t="s">
        <v>78</v>
      </c>
      <c r="BW105" s="132" t="s">
        <v>114</v>
      </c>
      <c r="BX105" s="132" t="s">
        <v>5</v>
      </c>
      <c r="CL105" s="132" t="s">
        <v>1</v>
      </c>
      <c r="CM105" s="132" t="s">
        <v>86</v>
      </c>
    </row>
    <row r="106" s="7" customFormat="1" ht="16.5" customHeight="1">
      <c r="A106" s="120" t="s">
        <v>80</v>
      </c>
      <c r="B106" s="121"/>
      <c r="C106" s="122"/>
      <c r="D106" s="123" t="s">
        <v>115</v>
      </c>
      <c r="E106" s="123"/>
      <c r="F106" s="123"/>
      <c r="G106" s="123"/>
      <c r="H106" s="123"/>
      <c r="I106" s="124"/>
      <c r="J106" s="123" t="s">
        <v>116</v>
      </c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5">
        <f>'SO-04C - Odvodnění plochy P3'!J30</f>
        <v>0</v>
      </c>
      <c r="AH106" s="124"/>
      <c r="AI106" s="124"/>
      <c r="AJ106" s="124"/>
      <c r="AK106" s="124"/>
      <c r="AL106" s="124"/>
      <c r="AM106" s="124"/>
      <c r="AN106" s="125">
        <f>SUM(AG106,AT106)</f>
        <v>0</v>
      </c>
      <c r="AO106" s="124"/>
      <c r="AP106" s="124"/>
      <c r="AQ106" s="126" t="s">
        <v>83</v>
      </c>
      <c r="AR106" s="127"/>
      <c r="AS106" s="128">
        <v>0</v>
      </c>
      <c r="AT106" s="129">
        <f>ROUND(SUM(AV106:AW106),2)</f>
        <v>0</v>
      </c>
      <c r="AU106" s="130">
        <f>'SO-04C - Odvodnění plochy P3'!P121</f>
        <v>0</v>
      </c>
      <c r="AV106" s="129">
        <f>'SO-04C - Odvodnění plochy P3'!J33</f>
        <v>0</v>
      </c>
      <c r="AW106" s="129">
        <f>'SO-04C - Odvodnění plochy P3'!J34</f>
        <v>0</v>
      </c>
      <c r="AX106" s="129">
        <f>'SO-04C - Odvodnění plochy P3'!J35</f>
        <v>0</v>
      </c>
      <c r="AY106" s="129">
        <f>'SO-04C - Odvodnění plochy P3'!J36</f>
        <v>0</v>
      </c>
      <c r="AZ106" s="129">
        <f>'SO-04C - Odvodnění plochy P3'!F33</f>
        <v>0</v>
      </c>
      <c r="BA106" s="129">
        <f>'SO-04C - Odvodnění plochy P3'!F34</f>
        <v>0</v>
      </c>
      <c r="BB106" s="129">
        <f>'SO-04C - Odvodnění plochy P3'!F35</f>
        <v>0</v>
      </c>
      <c r="BC106" s="129">
        <f>'SO-04C - Odvodnění plochy P3'!F36</f>
        <v>0</v>
      </c>
      <c r="BD106" s="131">
        <f>'SO-04C - Odvodnění plochy P3'!F37</f>
        <v>0</v>
      </c>
      <c r="BE106" s="7"/>
      <c r="BT106" s="132" t="s">
        <v>84</v>
      </c>
      <c r="BV106" s="132" t="s">
        <v>78</v>
      </c>
      <c r="BW106" s="132" t="s">
        <v>117</v>
      </c>
      <c r="BX106" s="132" t="s">
        <v>5</v>
      </c>
      <c r="CL106" s="132" t="s">
        <v>1</v>
      </c>
      <c r="CM106" s="132" t="s">
        <v>86</v>
      </c>
    </row>
    <row r="107" s="7" customFormat="1" ht="16.5" customHeight="1">
      <c r="A107" s="120" t="s">
        <v>80</v>
      </c>
      <c r="B107" s="121"/>
      <c r="C107" s="122"/>
      <c r="D107" s="123" t="s">
        <v>118</v>
      </c>
      <c r="E107" s="123"/>
      <c r="F107" s="123"/>
      <c r="G107" s="123"/>
      <c r="H107" s="123"/>
      <c r="I107" s="124"/>
      <c r="J107" s="123" t="s">
        <v>119</v>
      </c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3"/>
      <c r="X107" s="123"/>
      <c r="Y107" s="123"/>
      <c r="Z107" s="123"/>
      <c r="AA107" s="123"/>
      <c r="AB107" s="123"/>
      <c r="AC107" s="123"/>
      <c r="AD107" s="123"/>
      <c r="AE107" s="123"/>
      <c r="AF107" s="123"/>
      <c r="AG107" s="125">
        <f>'SO-05A - Travnatý povrch'!J30</f>
        <v>0</v>
      </c>
      <c r="AH107" s="124"/>
      <c r="AI107" s="124"/>
      <c r="AJ107" s="124"/>
      <c r="AK107" s="124"/>
      <c r="AL107" s="124"/>
      <c r="AM107" s="124"/>
      <c r="AN107" s="125">
        <f>SUM(AG107,AT107)</f>
        <v>0</v>
      </c>
      <c r="AO107" s="124"/>
      <c r="AP107" s="124"/>
      <c r="AQ107" s="126" t="s">
        <v>83</v>
      </c>
      <c r="AR107" s="127"/>
      <c r="AS107" s="128">
        <v>0</v>
      </c>
      <c r="AT107" s="129">
        <f>ROUND(SUM(AV107:AW107),2)</f>
        <v>0</v>
      </c>
      <c r="AU107" s="130">
        <f>'SO-05A - Travnatý povrch'!P119</f>
        <v>0</v>
      </c>
      <c r="AV107" s="129">
        <f>'SO-05A - Travnatý povrch'!J33</f>
        <v>0</v>
      </c>
      <c r="AW107" s="129">
        <f>'SO-05A - Travnatý povrch'!J34</f>
        <v>0</v>
      </c>
      <c r="AX107" s="129">
        <f>'SO-05A - Travnatý povrch'!J35</f>
        <v>0</v>
      </c>
      <c r="AY107" s="129">
        <f>'SO-05A - Travnatý povrch'!J36</f>
        <v>0</v>
      </c>
      <c r="AZ107" s="129">
        <f>'SO-05A - Travnatý povrch'!F33</f>
        <v>0</v>
      </c>
      <c r="BA107" s="129">
        <f>'SO-05A - Travnatý povrch'!F34</f>
        <v>0</v>
      </c>
      <c r="BB107" s="129">
        <f>'SO-05A - Travnatý povrch'!F35</f>
        <v>0</v>
      </c>
      <c r="BC107" s="129">
        <f>'SO-05A - Travnatý povrch'!F36</f>
        <v>0</v>
      </c>
      <c r="BD107" s="131">
        <f>'SO-05A - Travnatý povrch'!F37</f>
        <v>0</v>
      </c>
      <c r="BE107" s="7"/>
      <c r="BT107" s="132" t="s">
        <v>84</v>
      </c>
      <c r="BV107" s="132" t="s">
        <v>78</v>
      </c>
      <c r="BW107" s="132" t="s">
        <v>120</v>
      </c>
      <c r="BX107" s="132" t="s">
        <v>5</v>
      </c>
      <c r="CL107" s="132" t="s">
        <v>1</v>
      </c>
      <c r="CM107" s="132" t="s">
        <v>86</v>
      </c>
    </row>
    <row r="108" s="7" customFormat="1" ht="16.5" customHeight="1">
      <c r="A108" s="120" t="s">
        <v>80</v>
      </c>
      <c r="B108" s="121"/>
      <c r="C108" s="122"/>
      <c r="D108" s="123" t="s">
        <v>121</v>
      </c>
      <c r="E108" s="123"/>
      <c r="F108" s="123"/>
      <c r="G108" s="123"/>
      <c r="H108" s="123"/>
      <c r="I108" s="124"/>
      <c r="J108" s="123" t="s">
        <v>122</v>
      </c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  <c r="Z108" s="123"/>
      <c r="AA108" s="123"/>
      <c r="AB108" s="123"/>
      <c r="AC108" s="123"/>
      <c r="AD108" s="123"/>
      <c r="AE108" s="123"/>
      <c r="AF108" s="123"/>
      <c r="AG108" s="125">
        <f>'SO-05B - Vysoká zeleň'!J30</f>
        <v>0</v>
      </c>
      <c r="AH108" s="124"/>
      <c r="AI108" s="124"/>
      <c r="AJ108" s="124"/>
      <c r="AK108" s="124"/>
      <c r="AL108" s="124"/>
      <c r="AM108" s="124"/>
      <c r="AN108" s="125">
        <f>SUM(AG108,AT108)</f>
        <v>0</v>
      </c>
      <c r="AO108" s="124"/>
      <c r="AP108" s="124"/>
      <c r="AQ108" s="126" t="s">
        <v>83</v>
      </c>
      <c r="AR108" s="127"/>
      <c r="AS108" s="128">
        <v>0</v>
      </c>
      <c r="AT108" s="129">
        <f>ROUND(SUM(AV108:AW108),2)</f>
        <v>0</v>
      </c>
      <c r="AU108" s="130">
        <f>'SO-05B - Vysoká zeleň'!P119</f>
        <v>0</v>
      </c>
      <c r="AV108" s="129">
        <f>'SO-05B - Vysoká zeleň'!J33</f>
        <v>0</v>
      </c>
      <c r="AW108" s="129">
        <f>'SO-05B - Vysoká zeleň'!J34</f>
        <v>0</v>
      </c>
      <c r="AX108" s="129">
        <f>'SO-05B - Vysoká zeleň'!J35</f>
        <v>0</v>
      </c>
      <c r="AY108" s="129">
        <f>'SO-05B - Vysoká zeleň'!J36</f>
        <v>0</v>
      </c>
      <c r="AZ108" s="129">
        <f>'SO-05B - Vysoká zeleň'!F33</f>
        <v>0</v>
      </c>
      <c r="BA108" s="129">
        <f>'SO-05B - Vysoká zeleň'!F34</f>
        <v>0</v>
      </c>
      <c r="BB108" s="129">
        <f>'SO-05B - Vysoká zeleň'!F35</f>
        <v>0</v>
      </c>
      <c r="BC108" s="129">
        <f>'SO-05B - Vysoká zeleň'!F36</f>
        <v>0</v>
      </c>
      <c r="BD108" s="131">
        <f>'SO-05B - Vysoká zeleň'!F37</f>
        <v>0</v>
      </c>
      <c r="BE108" s="7"/>
      <c r="BT108" s="132" t="s">
        <v>84</v>
      </c>
      <c r="BV108" s="132" t="s">
        <v>78</v>
      </c>
      <c r="BW108" s="132" t="s">
        <v>123</v>
      </c>
      <c r="BX108" s="132" t="s">
        <v>5</v>
      </c>
      <c r="CL108" s="132" t="s">
        <v>1</v>
      </c>
      <c r="CM108" s="132" t="s">
        <v>86</v>
      </c>
    </row>
    <row r="109" s="7" customFormat="1" ht="16.5" customHeight="1">
      <c r="A109" s="120" t="s">
        <v>80</v>
      </c>
      <c r="B109" s="121"/>
      <c r="C109" s="122"/>
      <c r="D109" s="123" t="s">
        <v>124</v>
      </c>
      <c r="E109" s="123"/>
      <c r="F109" s="123"/>
      <c r="G109" s="123"/>
      <c r="H109" s="123"/>
      <c r="I109" s="124"/>
      <c r="J109" s="123" t="s">
        <v>125</v>
      </c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3"/>
      <c r="V109" s="123"/>
      <c r="W109" s="123"/>
      <c r="X109" s="123"/>
      <c r="Y109" s="123"/>
      <c r="Z109" s="123"/>
      <c r="AA109" s="123"/>
      <c r="AB109" s="123"/>
      <c r="AC109" s="123"/>
      <c r="AD109" s="123"/>
      <c r="AE109" s="123"/>
      <c r="AF109" s="123"/>
      <c r="AG109" s="125">
        <f>'SO-06 - Drobná architektura'!J30</f>
        <v>0</v>
      </c>
      <c r="AH109" s="124"/>
      <c r="AI109" s="124"/>
      <c r="AJ109" s="124"/>
      <c r="AK109" s="124"/>
      <c r="AL109" s="124"/>
      <c r="AM109" s="124"/>
      <c r="AN109" s="125">
        <f>SUM(AG109,AT109)</f>
        <v>0</v>
      </c>
      <c r="AO109" s="124"/>
      <c r="AP109" s="124"/>
      <c r="AQ109" s="126" t="s">
        <v>83</v>
      </c>
      <c r="AR109" s="127"/>
      <c r="AS109" s="128">
        <v>0</v>
      </c>
      <c r="AT109" s="129">
        <f>ROUND(SUM(AV109:AW109),2)</f>
        <v>0</v>
      </c>
      <c r="AU109" s="130">
        <f>'SO-06 - Drobná architektura'!P119</f>
        <v>0</v>
      </c>
      <c r="AV109" s="129">
        <f>'SO-06 - Drobná architektura'!J33</f>
        <v>0</v>
      </c>
      <c r="AW109" s="129">
        <f>'SO-06 - Drobná architektura'!J34</f>
        <v>0</v>
      </c>
      <c r="AX109" s="129">
        <f>'SO-06 - Drobná architektura'!J35</f>
        <v>0</v>
      </c>
      <c r="AY109" s="129">
        <f>'SO-06 - Drobná architektura'!J36</f>
        <v>0</v>
      </c>
      <c r="AZ109" s="129">
        <f>'SO-06 - Drobná architektura'!F33</f>
        <v>0</v>
      </c>
      <c r="BA109" s="129">
        <f>'SO-06 - Drobná architektura'!F34</f>
        <v>0</v>
      </c>
      <c r="BB109" s="129">
        <f>'SO-06 - Drobná architektura'!F35</f>
        <v>0</v>
      </c>
      <c r="BC109" s="129">
        <f>'SO-06 - Drobná architektura'!F36</f>
        <v>0</v>
      </c>
      <c r="BD109" s="131">
        <f>'SO-06 - Drobná architektura'!F37</f>
        <v>0</v>
      </c>
      <c r="BE109" s="7"/>
      <c r="BT109" s="132" t="s">
        <v>84</v>
      </c>
      <c r="BV109" s="132" t="s">
        <v>78</v>
      </c>
      <c r="BW109" s="132" t="s">
        <v>126</v>
      </c>
      <c r="BX109" s="132" t="s">
        <v>5</v>
      </c>
      <c r="CL109" s="132" t="s">
        <v>1</v>
      </c>
      <c r="CM109" s="132" t="s">
        <v>86</v>
      </c>
    </row>
    <row r="110" s="7" customFormat="1" ht="16.5" customHeight="1">
      <c r="A110" s="120" t="s">
        <v>80</v>
      </c>
      <c r="B110" s="121"/>
      <c r="C110" s="122"/>
      <c r="D110" s="123" t="s">
        <v>127</v>
      </c>
      <c r="E110" s="123"/>
      <c r="F110" s="123"/>
      <c r="G110" s="123"/>
      <c r="H110" s="123"/>
      <c r="I110" s="124"/>
      <c r="J110" s="123" t="s">
        <v>128</v>
      </c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  <c r="AF110" s="123"/>
      <c r="AG110" s="125">
        <f>'SO-07 - Veřejné osvětlení'!J30</f>
        <v>0</v>
      </c>
      <c r="AH110" s="124"/>
      <c r="AI110" s="124"/>
      <c r="AJ110" s="124"/>
      <c r="AK110" s="124"/>
      <c r="AL110" s="124"/>
      <c r="AM110" s="124"/>
      <c r="AN110" s="125">
        <f>SUM(AG110,AT110)</f>
        <v>0</v>
      </c>
      <c r="AO110" s="124"/>
      <c r="AP110" s="124"/>
      <c r="AQ110" s="126" t="s">
        <v>83</v>
      </c>
      <c r="AR110" s="127"/>
      <c r="AS110" s="128">
        <v>0</v>
      </c>
      <c r="AT110" s="129">
        <f>ROUND(SUM(AV110:AW110),2)</f>
        <v>0</v>
      </c>
      <c r="AU110" s="130">
        <f>'SO-07 - Veřejné osvětlení'!P121</f>
        <v>0</v>
      </c>
      <c r="AV110" s="129">
        <f>'SO-07 - Veřejné osvětlení'!J33</f>
        <v>0</v>
      </c>
      <c r="AW110" s="129">
        <f>'SO-07 - Veřejné osvětlení'!J34</f>
        <v>0</v>
      </c>
      <c r="AX110" s="129">
        <f>'SO-07 - Veřejné osvětlení'!J35</f>
        <v>0</v>
      </c>
      <c r="AY110" s="129">
        <f>'SO-07 - Veřejné osvětlení'!J36</f>
        <v>0</v>
      </c>
      <c r="AZ110" s="129">
        <f>'SO-07 - Veřejné osvětlení'!F33</f>
        <v>0</v>
      </c>
      <c r="BA110" s="129">
        <f>'SO-07 - Veřejné osvětlení'!F34</f>
        <v>0</v>
      </c>
      <c r="BB110" s="129">
        <f>'SO-07 - Veřejné osvětlení'!F35</f>
        <v>0</v>
      </c>
      <c r="BC110" s="129">
        <f>'SO-07 - Veřejné osvětlení'!F36</f>
        <v>0</v>
      </c>
      <c r="BD110" s="131">
        <f>'SO-07 - Veřejné osvětlení'!F37</f>
        <v>0</v>
      </c>
      <c r="BE110" s="7"/>
      <c r="BT110" s="132" t="s">
        <v>84</v>
      </c>
      <c r="BV110" s="132" t="s">
        <v>78</v>
      </c>
      <c r="BW110" s="132" t="s">
        <v>129</v>
      </c>
      <c r="BX110" s="132" t="s">
        <v>5</v>
      </c>
      <c r="CL110" s="132" t="s">
        <v>1</v>
      </c>
      <c r="CM110" s="132" t="s">
        <v>86</v>
      </c>
    </row>
    <row r="111" s="7" customFormat="1" ht="16.5" customHeight="1">
      <c r="A111" s="120" t="s">
        <v>80</v>
      </c>
      <c r="B111" s="121"/>
      <c r="C111" s="122"/>
      <c r="D111" s="123" t="s">
        <v>130</v>
      </c>
      <c r="E111" s="123"/>
      <c r="F111" s="123"/>
      <c r="G111" s="123"/>
      <c r="H111" s="123"/>
      <c r="I111" s="124"/>
      <c r="J111" s="123" t="s">
        <v>131</v>
      </c>
      <c r="K111" s="123"/>
      <c r="L111" s="123"/>
      <c r="M111" s="123"/>
      <c r="N111" s="123"/>
      <c r="O111" s="123"/>
      <c r="P111" s="123"/>
      <c r="Q111" s="123"/>
      <c r="R111" s="123"/>
      <c r="S111" s="123"/>
      <c r="T111" s="123"/>
      <c r="U111" s="123"/>
      <c r="V111" s="123"/>
      <c r="W111" s="123"/>
      <c r="X111" s="123"/>
      <c r="Y111" s="123"/>
      <c r="Z111" s="123"/>
      <c r="AA111" s="123"/>
      <c r="AB111" s="123"/>
      <c r="AC111" s="123"/>
      <c r="AD111" s="123"/>
      <c r="AE111" s="123"/>
      <c r="AF111" s="123"/>
      <c r="AG111" s="125">
        <f>'SO-08 - Oplocení'!J30</f>
        <v>0</v>
      </c>
      <c r="AH111" s="124"/>
      <c r="AI111" s="124"/>
      <c r="AJ111" s="124"/>
      <c r="AK111" s="124"/>
      <c r="AL111" s="124"/>
      <c r="AM111" s="124"/>
      <c r="AN111" s="125">
        <f>SUM(AG111,AT111)</f>
        <v>0</v>
      </c>
      <c r="AO111" s="124"/>
      <c r="AP111" s="124"/>
      <c r="AQ111" s="126" t="s">
        <v>83</v>
      </c>
      <c r="AR111" s="127"/>
      <c r="AS111" s="128">
        <v>0</v>
      </c>
      <c r="AT111" s="129">
        <f>ROUND(SUM(AV111:AW111),2)</f>
        <v>0</v>
      </c>
      <c r="AU111" s="130">
        <f>'SO-08 - Oplocení'!P121</f>
        <v>0</v>
      </c>
      <c r="AV111" s="129">
        <f>'SO-08 - Oplocení'!J33</f>
        <v>0</v>
      </c>
      <c r="AW111" s="129">
        <f>'SO-08 - Oplocení'!J34</f>
        <v>0</v>
      </c>
      <c r="AX111" s="129">
        <f>'SO-08 - Oplocení'!J35</f>
        <v>0</v>
      </c>
      <c r="AY111" s="129">
        <f>'SO-08 - Oplocení'!J36</f>
        <v>0</v>
      </c>
      <c r="AZ111" s="129">
        <f>'SO-08 - Oplocení'!F33</f>
        <v>0</v>
      </c>
      <c r="BA111" s="129">
        <f>'SO-08 - Oplocení'!F34</f>
        <v>0</v>
      </c>
      <c r="BB111" s="129">
        <f>'SO-08 - Oplocení'!F35</f>
        <v>0</v>
      </c>
      <c r="BC111" s="129">
        <f>'SO-08 - Oplocení'!F36</f>
        <v>0</v>
      </c>
      <c r="BD111" s="131">
        <f>'SO-08 - Oplocení'!F37</f>
        <v>0</v>
      </c>
      <c r="BE111" s="7"/>
      <c r="BT111" s="132" t="s">
        <v>84</v>
      </c>
      <c r="BV111" s="132" t="s">
        <v>78</v>
      </c>
      <c r="BW111" s="132" t="s">
        <v>132</v>
      </c>
      <c r="BX111" s="132" t="s">
        <v>5</v>
      </c>
      <c r="CL111" s="132" t="s">
        <v>1</v>
      </c>
      <c r="CM111" s="132" t="s">
        <v>86</v>
      </c>
    </row>
    <row r="112" s="7" customFormat="1" ht="16.5" customHeight="1">
      <c r="A112" s="120" t="s">
        <v>80</v>
      </c>
      <c r="B112" s="121"/>
      <c r="C112" s="122"/>
      <c r="D112" s="123" t="s">
        <v>133</v>
      </c>
      <c r="E112" s="123"/>
      <c r="F112" s="123"/>
      <c r="G112" s="123"/>
      <c r="H112" s="123"/>
      <c r="I112" s="124"/>
      <c r="J112" s="123" t="s">
        <v>134</v>
      </c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3"/>
      <c r="V112" s="123"/>
      <c r="W112" s="123"/>
      <c r="X112" s="123"/>
      <c r="Y112" s="123"/>
      <c r="Z112" s="123"/>
      <c r="AA112" s="123"/>
      <c r="AB112" s="123"/>
      <c r="AC112" s="123"/>
      <c r="AD112" s="123"/>
      <c r="AE112" s="123"/>
      <c r="AF112" s="123"/>
      <c r="AG112" s="125">
        <f>'SO-09 - Vedlejší rozpočto...'!J30</f>
        <v>0</v>
      </c>
      <c r="AH112" s="124"/>
      <c r="AI112" s="124"/>
      <c r="AJ112" s="124"/>
      <c r="AK112" s="124"/>
      <c r="AL112" s="124"/>
      <c r="AM112" s="124"/>
      <c r="AN112" s="125">
        <f>SUM(AG112,AT112)</f>
        <v>0</v>
      </c>
      <c r="AO112" s="124"/>
      <c r="AP112" s="124"/>
      <c r="AQ112" s="126" t="s">
        <v>83</v>
      </c>
      <c r="AR112" s="127"/>
      <c r="AS112" s="133">
        <v>0</v>
      </c>
      <c r="AT112" s="134">
        <f>ROUND(SUM(AV112:AW112),2)</f>
        <v>0</v>
      </c>
      <c r="AU112" s="135">
        <f>'SO-09 - Vedlejší rozpočto...'!P120</f>
        <v>0</v>
      </c>
      <c r="AV112" s="134">
        <f>'SO-09 - Vedlejší rozpočto...'!J33</f>
        <v>0</v>
      </c>
      <c r="AW112" s="134">
        <f>'SO-09 - Vedlejší rozpočto...'!J34</f>
        <v>0</v>
      </c>
      <c r="AX112" s="134">
        <f>'SO-09 - Vedlejší rozpočto...'!J35</f>
        <v>0</v>
      </c>
      <c r="AY112" s="134">
        <f>'SO-09 - Vedlejší rozpočto...'!J36</f>
        <v>0</v>
      </c>
      <c r="AZ112" s="134">
        <f>'SO-09 - Vedlejší rozpočto...'!F33</f>
        <v>0</v>
      </c>
      <c r="BA112" s="134">
        <f>'SO-09 - Vedlejší rozpočto...'!F34</f>
        <v>0</v>
      </c>
      <c r="BB112" s="134">
        <f>'SO-09 - Vedlejší rozpočto...'!F35</f>
        <v>0</v>
      </c>
      <c r="BC112" s="134">
        <f>'SO-09 - Vedlejší rozpočto...'!F36</f>
        <v>0</v>
      </c>
      <c r="BD112" s="136">
        <f>'SO-09 - Vedlejší rozpočto...'!F37</f>
        <v>0</v>
      </c>
      <c r="BE112" s="7"/>
      <c r="BT112" s="132" t="s">
        <v>84</v>
      </c>
      <c r="BV112" s="132" t="s">
        <v>78</v>
      </c>
      <c r="BW112" s="132" t="s">
        <v>135</v>
      </c>
      <c r="BX112" s="132" t="s">
        <v>5</v>
      </c>
      <c r="CL112" s="132" t="s">
        <v>1</v>
      </c>
      <c r="CM112" s="132" t="s">
        <v>86</v>
      </c>
    </row>
    <row r="113" s="2" customFormat="1" ht="30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5"/>
      <c r="AS113" s="39"/>
      <c r="AT113" s="39"/>
      <c r="AU113" s="39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  <c r="AN114" s="68"/>
      <c r="AO114" s="68"/>
      <c r="AP114" s="68"/>
      <c r="AQ114" s="68"/>
      <c r="AR114" s="45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</row>
  </sheetData>
  <sheetProtection sheet="1" formatColumns="0" formatRows="0" objects="1" scenarios="1" spinCount="100000" saltValue="iGyTxYvMKZ9tPFj2cVuo3gaLjfNGiLjRLNdqwA9ryYeT9Ehvhc8zTVaiw7zTmN2x8GXH0u8yR4HCOwQ2yY6oyw==" hashValue="6+tjNJKuEMwbH/fjFo516iS5UKVYqhF0VWcYzIbzgcDPeB39xttB4RQIuJDW1SNhB64+ooOwJezIixlJ+VsCwQ==" algorithmName="SHA-512" password="CC35"/>
  <mergeCells count="110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</mergeCells>
  <hyperlinks>
    <hyperlink ref="A95" location="'SO-01A - Stavební část'!C2" display="/"/>
    <hyperlink ref="A96" location="'SO-01B - ZTI'!C2" display="/"/>
    <hyperlink ref="A97" location="'SO-01C - Elektroinstalace'!C2" display="/"/>
    <hyperlink ref="A98" location="'SO-01D - Přípojky'!C2" display="/"/>
    <hyperlink ref="A99" location="'SO-02A - Zpěvněné plochy ...'!C2" display="/"/>
    <hyperlink ref="A100" location="'SO-02B - Zpěvněné plochy ...'!C2" display="/"/>
    <hyperlink ref="A101" location="'SO-03 - Pobytové schody'!C2" display="/"/>
    <hyperlink ref="A102" location="'SO-04A - Odvodnění plochy P1'!C2" display="/"/>
    <hyperlink ref="A103" location="'SO-04A (1) - Průleh s rýh...'!C2" display="/"/>
    <hyperlink ref="A104" location="'SO-04B - Odvodnění plochy P2'!C2" display="/"/>
    <hyperlink ref="A105" location="'SO-04B (1) - Průleh s rýh...'!C2" display="/"/>
    <hyperlink ref="A106" location="'SO-04C - Odvodnění plochy P3'!C2" display="/"/>
    <hyperlink ref="A107" location="'SO-05A - Travnatý povrch'!C2" display="/"/>
    <hyperlink ref="A108" location="'SO-05B - Vysoká zeleň'!C2" display="/"/>
    <hyperlink ref="A109" location="'SO-06 - Drobná architektura'!C2" display="/"/>
    <hyperlink ref="A110" location="'SO-07 - Veřejné osvětlení'!C2" display="/"/>
    <hyperlink ref="A111" location="'SO-08 - Oplocení'!C2" display="/"/>
    <hyperlink ref="A112" location="'SO-09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1508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ROUND((SUM(BE123:BE237)),  2)</f>
        <v>0</v>
      </c>
      <c r="G33" s="39"/>
      <c r="H33" s="39"/>
      <c r="I33" s="163">
        <v>0.20999999999999999</v>
      </c>
      <c r="J33" s="162">
        <f>ROUND(((SUM(BE123:BE237))*I33),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ROUND((SUM(BF123:BF237)),  2)</f>
        <v>0</v>
      </c>
      <c r="G34" s="39"/>
      <c r="H34" s="39"/>
      <c r="I34" s="163">
        <v>0.14999999999999999</v>
      </c>
      <c r="J34" s="162">
        <f>ROUND(((SUM(BF123:BF237))*I34),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ROUND((SUM(BG123:BG237)),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ROUND((SUM(BH123:BH237)),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ROUND((SUM(BI123:BI237)),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SO-04A (1) - Průleh s rýhou P...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146</v>
      </c>
      <c r="E99" s="204"/>
      <c r="F99" s="204"/>
      <c r="G99" s="204"/>
      <c r="H99" s="204"/>
      <c r="I99" s="205"/>
      <c r="J99" s="206">
        <f>J186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148</v>
      </c>
      <c r="E100" s="204"/>
      <c r="F100" s="204"/>
      <c r="G100" s="204"/>
      <c r="H100" s="204"/>
      <c r="I100" s="205"/>
      <c r="J100" s="206">
        <f>J214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1031</v>
      </c>
      <c r="E101" s="204"/>
      <c r="F101" s="204"/>
      <c r="G101" s="204"/>
      <c r="H101" s="204"/>
      <c r="I101" s="205"/>
      <c r="J101" s="206">
        <f>J220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150</v>
      </c>
      <c r="E102" s="204"/>
      <c r="F102" s="204"/>
      <c r="G102" s="204"/>
      <c r="H102" s="204"/>
      <c r="I102" s="205"/>
      <c r="J102" s="206">
        <f>J233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696</v>
      </c>
      <c r="E103" s="204"/>
      <c r="F103" s="204"/>
      <c r="G103" s="204"/>
      <c r="H103" s="204"/>
      <c r="I103" s="205"/>
      <c r="J103" s="206">
        <f>J236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4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7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162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8" t="str">
        <f>E7</f>
        <v>Vybíralka 25</v>
      </c>
      <c r="F113" s="33"/>
      <c r="G113" s="33"/>
      <c r="H113" s="33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137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SO-04A (1) - Průleh s rýhou P...</v>
      </c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148" t="s">
        <v>22</v>
      </c>
      <c r="J117" s="80" t="str">
        <f>IF(J12="","",J12)</f>
        <v>26. 3. 2020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Městská část Praha 14</v>
      </c>
      <c r="G119" s="41"/>
      <c r="H119" s="41"/>
      <c r="I119" s="148" t="s">
        <v>31</v>
      </c>
      <c r="J119" s="37" t="str">
        <f>E21</f>
        <v>Dvořák architekti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IF(E18="","",E18)</f>
        <v>Vyplň údaj</v>
      </c>
      <c r="G120" s="41"/>
      <c r="H120" s="41"/>
      <c r="I120" s="148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8"/>
      <c r="B122" s="209"/>
      <c r="C122" s="210" t="s">
        <v>163</v>
      </c>
      <c r="D122" s="211" t="s">
        <v>61</v>
      </c>
      <c r="E122" s="211" t="s">
        <v>57</v>
      </c>
      <c r="F122" s="211" t="s">
        <v>58</v>
      </c>
      <c r="G122" s="211" t="s">
        <v>164</v>
      </c>
      <c r="H122" s="211" t="s">
        <v>165</v>
      </c>
      <c r="I122" s="212" t="s">
        <v>166</v>
      </c>
      <c r="J122" s="211" t="s">
        <v>141</v>
      </c>
      <c r="K122" s="213" t="s">
        <v>167</v>
      </c>
      <c r="L122" s="214"/>
      <c r="M122" s="101" t="s">
        <v>1</v>
      </c>
      <c r="N122" s="102" t="s">
        <v>40</v>
      </c>
      <c r="O122" s="102" t="s">
        <v>168</v>
      </c>
      <c r="P122" s="102" t="s">
        <v>169</v>
      </c>
      <c r="Q122" s="102" t="s">
        <v>170</v>
      </c>
      <c r="R122" s="102" t="s">
        <v>171</v>
      </c>
      <c r="S122" s="102" t="s">
        <v>172</v>
      </c>
      <c r="T122" s="103" t="s">
        <v>173</v>
      </c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</row>
    <row r="123" s="2" customFormat="1" ht="22.8" customHeight="1">
      <c r="A123" s="39"/>
      <c r="B123" s="40"/>
      <c r="C123" s="108" t="s">
        <v>174</v>
      </c>
      <c r="D123" s="41"/>
      <c r="E123" s="41"/>
      <c r="F123" s="41"/>
      <c r="G123" s="41"/>
      <c r="H123" s="41"/>
      <c r="I123" s="145"/>
      <c r="J123" s="215">
        <f>BK123</f>
        <v>0</v>
      </c>
      <c r="K123" s="41"/>
      <c r="L123" s="45"/>
      <c r="M123" s="104"/>
      <c r="N123" s="216"/>
      <c r="O123" s="105"/>
      <c r="P123" s="217">
        <f>P124</f>
        <v>0</v>
      </c>
      <c r="Q123" s="105"/>
      <c r="R123" s="217">
        <f>R124</f>
        <v>0</v>
      </c>
      <c r="S123" s="105"/>
      <c r="T123" s="218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143</v>
      </c>
      <c r="BK123" s="219">
        <f>BK124</f>
        <v>0</v>
      </c>
    </row>
    <row r="124" s="12" customFormat="1" ht="25.92" customHeight="1">
      <c r="A124" s="12"/>
      <c r="B124" s="220"/>
      <c r="C124" s="221"/>
      <c r="D124" s="222" t="s">
        <v>75</v>
      </c>
      <c r="E124" s="223" t="s">
        <v>175</v>
      </c>
      <c r="F124" s="223" t="s">
        <v>176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P125+P186+P214+P220+P233+P236</f>
        <v>0</v>
      </c>
      <c r="Q124" s="228"/>
      <c r="R124" s="229">
        <f>R125+R186+R214+R220+R233+R236</f>
        <v>0</v>
      </c>
      <c r="S124" s="228"/>
      <c r="T124" s="230">
        <f>T125+T186+T214+T220+T233+T236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84</v>
      </c>
      <c r="AT124" s="232" t="s">
        <v>75</v>
      </c>
      <c r="AU124" s="232" t="s">
        <v>76</v>
      </c>
      <c r="AY124" s="231" t="s">
        <v>177</v>
      </c>
      <c r="BK124" s="233">
        <f>BK125+BK186+BK214+BK220+BK233+BK236</f>
        <v>0</v>
      </c>
    </row>
    <row r="125" s="12" customFormat="1" ht="22.8" customHeight="1">
      <c r="A125" s="12"/>
      <c r="B125" s="220"/>
      <c r="C125" s="221"/>
      <c r="D125" s="222" t="s">
        <v>75</v>
      </c>
      <c r="E125" s="234" t="s">
        <v>84</v>
      </c>
      <c r="F125" s="234" t="s">
        <v>178</v>
      </c>
      <c r="G125" s="221"/>
      <c r="H125" s="221"/>
      <c r="I125" s="224"/>
      <c r="J125" s="235">
        <f>BK125</f>
        <v>0</v>
      </c>
      <c r="K125" s="221"/>
      <c r="L125" s="226"/>
      <c r="M125" s="227"/>
      <c r="N125" s="228"/>
      <c r="O125" s="228"/>
      <c r="P125" s="229">
        <f>SUM(P126:P185)</f>
        <v>0</v>
      </c>
      <c r="Q125" s="228"/>
      <c r="R125" s="229">
        <f>SUM(R126:R185)</f>
        <v>0</v>
      </c>
      <c r="S125" s="228"/>
      <c r="T125" s="230">
        <f>SUM(T126:T185)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75</v>
      </c>
      <c r="AU125" s="232" t="s">
        <v>84</v>
      </c>
      <c r="AY125" s="231" t="s">
        <v>177</v>
      </c>
      <c r="BK125" s="233">
        <f>SUM(BK126:BK185)</f>
        <v>0</v>
      </c>
    </row>
    <row r="126" s="2" customFormat="1" ht="44.25" customHeight="1">
      <c r="A126" s="39"/>
      <c r="B126" s="40"/>
      <c r="C126" s="236" t="s">
        <v>84</v>
      </c>
      <c r="D126" s="236" t="s">
        <v>179</v>
      </c>
      <c r="E126" s="237" t="s">
        <v>180</v>
      </c>
      <c r="F126" s="238" t="s">
        <v>181</v>
      </c>
      <c r="G126" s="239" t="s">
        <v>182</v>
      </c>
      <c r="H126" s="240">
        <v>31.199999999999999</v>
      </c>
      <c r="I126" s="241"/>
      <c r="J126" s="242">
        <f>ROUND(I126*H126,2)</f>
        <v>0</v>
      </c>
      <c r="K126" s="238" t="s">
        <v>183</v>
      </c>
      <c r="L126" s="45"/>
      <c r="M126" s="243" t="s">
        <v>1</v>
      </c>
      <c r="N126" s="244" t="s">
        <v>41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184</v>
      </c>
      <c r="AT126" s="247" t="s">
        <v>179</v>
      </c>
      <c r="AU126" s="247" t="s">
        <v>86</v>
      </c>
      <c r="AY126" s="18" t="s">
        <v>177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84</v>
      </c>
      <c r="BK126" s="248">
        <f>ROUND(I126*H126,2)</f>
        <v>0</v>
      </c>
      <c r="BL126" s="18" t="s">
        <v>184</v>
      </c>
      <c r="BM126" s="247" t="s">
        <v>86</v>
      </c>
    </row>
    <row r="127" s="15" customFormat="1">
      <c r="A127" s="15"/>
      <c r="B127" s="272"/>
      <c r="C127" s="273"/>
      <c r="D127" s="251" t="s">
        <v>185</v>
      </c>
      <c r="E127" s="274" t="s">
        <v>1</v>
      </c>
      <c r="F127" s="275" t="s">
        <v>1509</v>
      </c>
      <c r="G127" s="273"/>
      <c r="H127" s="274" t="s">
        <v>1</v>
      </c>
      <c r="I127" s="276"/>
      <c r="J127" s="273"/>
      <c r="K127" s="273"/>
      <c r="L127" s="277"/>
      <c r="M127" s="278"/>
      <c r="N127" s="279"/>
      <c r="O127" s="279"/>
      <c r="P127" s="279"/>
      <c r="Q127" s="279"/>
      <c r="R127" s="279"/>
      <c r="S127" s="279"/>
      <c r="T127" s="28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1" t="s">
        <v>185</v>
      </c>
      <c r="AU127" s="281" t="s">
        <v>86</v>
      </c>
      <c r="AV127" s="15" t="s">
        <v>84</v>
      </c>
      <c r="AW127" s="15" t="s">
        <v>33</v>
      </c>
      <c r="AX127" s="15" t="s">
        <v>76</v>
      </c>
      <c r="AY127" s="281" t="s">
        <v>177</v>
      </c>
    </row>
    <row r="128" s="13" customFormat="1">
      <c r="A128" s="13"/>
      <c r="B128" s="249"/>
      <c r="C128" s="250"/>
      <c r="D128" s="251" t="s">
        <v>185</v>
      </c>
      <c r="E128" s="252" t="s">
        <v>1</v>
      </c>
      <c r="F128" s="253" t="s">
        <v>1510</v>
      </c>
      <c r="G128" s="250"/>
      <c r="H128" s="254">
        <v>11.199999999999999</v>
      </c>
      <c r="I128" s="255"/>
      <c r="J128" s="250"/>
      <c r="K128" s="250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185</v>
      </c>
      <c r="AU128" s="260" t="s">
        <v>86</v>
      </c>
      <c r="AV128" s="13" t="s">
        <v>86</v>
      </c>
      <c r="AW128" s="13" t="s">
        <v>33</v>
      </c>
      <c r="AX128" s="13" t="s">
        <v>76</v>
      </c>
      <c r="AY128" s="260" t="s">
        <v>177</v>
      </c>
    </row>
    <row r="129" s="15" customFormat="1">
      <c r="A129" s="15"/>
      <c r="B129" s="272"/>
      <c r="C129" s="273"/>
      <c r="D129" s="251" t="s">
        <v>185</v>
      </c>
      <c r="E129" s="274" t="s">
        <v>1</v>
      </c>
      <c r="F129" s="275" t="s">
        <v>1511</v>
      </c>
      <c r="G129" s="273"/>
      <c r="H129" s="274" t="s">
        <v>1</v>
      </c>
      <c r="I129" s="276"/>
      <c r="J129" s="273"/>
      <c r="K129" s="273"/>
      <c r="L129" s="277"/>
      <c r="M129" s="278"/>
      <c r="N129" s="279"/>
      <c r="O129" s="279"/>
      <c r="P129" s="279"/>
      <c r="Q129" s="279"/>
      <c r="R129" s="279"/>
      <c r="S129" s="279"/>
      <c r="T129" s="28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81" t="s">
        <v>185</v>
      </c>
      <c r="AU129" s="281" t="s">
        <v>86</v>
      </c>
      <c r="AV129" s="15" t="s">
        <v>84</v>
      </c>
      <c r="AW129" s="15" t="s">
        <v>33</v>
      </c>
      <c r="AX129" s="15" t="s">
        <v>76</v>
      </c>
      <c r="AY129" s="281" t="s">
        <v>177</v>
      </c>
    </row>
    <row r="130" s="13" customFormat="1">
      <c r="A130" s="13"/>
      <c r="B130" s="249"/>
      <c r="C130" s="250"/>
      <c r="D130" s="251" t="s">
        <v>185</v>
      </c>
      <c r="E130" s="252" t="s">
        <v>1</v>
      </c>
      <c r="F130" s="253" t="s">
        <v>1512</v>
      </c>
      <c r="G130" s="250"/>
      <c r="H130" s="254">
        <v>20</v>
      </c>
      <c r="I130" s="255"/>
      <c r="J130" s="250"/>
      <c r="K130" s="250"/>
      <c r="L130" s="256"/>
      <c r="M130" s="257"/>
      <c r="N130" s="258"/>
      <c r="O130" s="258"/>
      <c r="P130" s="258"/>
      <c r="Q130" s="258"/>
      <c r="R130" s="258"/>
      <c r="S130" s="258"/>
      <c r="T130" s="25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0" t="s">
        <v>185</v>
      </c>
      <c r="AU130" s="260" t="s">
        <v>86</v>
      </c>
      <c r="AV130" s="13" t="s">
        <v>86</v>
      </c>
      <c r="AW130" s="13" t="s">
        <v>33</v>
      </c>
      <c r="AX130" s="13" t="s">
        <v>76</v>
      </c>
      <c r="AY130" s="260" t="s">
        <v>177</v>
      </c>
    </row>
    <row r="131" s="14" customFormat="1">
      <c r="A131" s="14"/>
      <c r="B131" s="261"/>
      <c r="C131" s="262"/>
      <c r="D131" s="251" t="s">
        <v>185</v>
      </c>
      <c r="E131" s="263" t="s">
        <v>1</v>
      </c>
      <c r="F131" s="264" t="s">
        <v>187</v>
      </c>
      <c r="G131" s="262"/>
      <c r="H131" s="265">
        <v>31.199999999999999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185</v>
      </c>
      <c r="AU131" s="271" t="s">
        <v>86</v>
      </c>
      <c r="AV131" s="14" t="s">
        <v>184</v>
      </c>
      <c r="AW131" s="14" t="s">
        <v>33</v>
      </c>
      <c r="AX131" s="14" t="s">
        <v>84</v>
      </c>
      <c r="AY131" s="271" t="s">
        <v>177</v>
      </c>
    </row>
    <row r="132" s="2" customFormat="1" ht="33" customHeight="1">
      <c r="A132" s="39"/>
      <c r="B132" s="40"/>
      <c r="C132" s="236" t="s">
        <v>86</v>
      </c>
      <c r="D132" s="236" t="s">
        <v>179</v>
      </c>
      <c r="E132" s="237" t="s">
        <v>1048</v>
      </c>
      <c r="F132" s="238" t="s">
        <v>1049</v>
      </c>
      <c r="G132" s="239" t="s">
        <v>182</v>
      </c>
      <c r="H132" s="240">
        <v>187.44</v>
      </c>
      <c r="I132" s="241"/>
      <c r="J132" s="242">
        <f>ROUND(I132*H132,2)</f>
        <v>0</v>
      </c>
      <c r="K132" s="238" t="s">
        <v>183</v>
      </c>
      <c r="L132" s="45"/>
      <c r="M132" s="243" t="s">
        <v>1</v>
      </c>
      <c r="N132" s="244" t="s">
        <v>41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184</v>
      </c>
      <c r="AT132" s="247" t="s">
        <v>179</v>
      </c>
      <c r="AU132" s="247" t="s">
        <v>86</v>
      </c>
      <c r="AY132" s="18" t="s">
        <v>177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84</v>
      </c>
      <c r="BK132" s="248">
        <f>ROUND(I132*H132,2)</f>
        <v>0</v>
      </c>
      <c r="BL132" s="18" t="s">
        <v>184</v>
      </c>
      <c r="BM132" s="247" t="s">
        <v>184</v>
      </c>
    </row>
    <row r="133" s="15" customFormat="1">
      <c r="A133" s="15"/>
      <c r="B133" s="272"/>
      <c r="C133" s="273"/>
      <c r="D133" s="251" t="s">
        <v>185</v>
      </c>
      <c r="E133" s="274" t="s">
        <v>1</v>
      </c>
      <c r="F133" s="275" t="s">
        <v>1513</v>
      </c>
      <c r="G133" s="273"/>
      <c r="H133" s="274" t="s">
        <v>1</v>
      </c>
      <c r="I133" s="276"/>
      <c r="J133" s="273"/>
      <c r="K133" s="273"/>
      <c r="L133" s="277"/>
      <c r="M133" s="278"/>
      <c r="N133" s="279"/>
      <c r="O133" s="279"/>
      <c r="P133" s="279"/>
      <c r="Q133" s="279"/>
      <c r="R133" s="279"/>
      <c r="S133" s="279"/>
      <c r="T133" s="28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1" t="s">
        <v>185</v>
      </c>
      <c r="AU133" s="281" t="s">
        <v>86</v>
      </c>
      <c r="AV133" s="15" t="s">
        <v>84</v>
      </c>
      <c r="AW133" s="15" t="s">
        <v>33</v>
      </c>
      <c r="AX133" s="15" t="s">
        <v>76</v>
      </c>
      <c r="AY133" s="281" t="s">
        <v>177</v>
      </c>
    </row>
    <row r="134" s="13" customFormat="1">
      <c r="A134" s="13"/>
      <c r="B134" s="249"/>
      <c r="C134" s="250"/>
      <c r="D134" s="251" t="s">
        <v>185</v>
      </c>
      <c r="E134" s="252" t="s">
        <v>1</v>
      </c>
      <c r="F134" s="253" t="s">
        <v>1514</v>
      </c>
      <c r="G134" s="250"/>
      <c r="H134" s="254">
        <v>60.350000000000001</v>
      </c>
      <c r="I134" s="255"/>
      <c r="J134" s="250"/>
      <c r="K134" s="250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185</v>
      </c>
      <c r="AU134" s="260" t="s">
        <v>86</v>
      </c>
      <c r="AV134" s="13" t="s">
        <v>86</v>
      </c>
      <c r="AW134" s="13" t="s">
        <v>33</v>
      </c>
      <c r="AX134" s="13" t="s">
        <v>76</v>
      </c>
      <c r="AY134" s="260" t="s">
        <v>177</v>
      </c>
    </row>
    <row r="135" s="13" customFormat="1">
      <c r="A135" s="13"/>
      <c r="B135" s="249"/>
      <c r="C135" s="250"/>
      <c r="D135" s="251" t="s">
        <v>185</v>
      </c>
      <c r="E135" s="252" t="s">
        <v>1</v>
      </c>
      <c r="F135" s="253" t="s">
        <v>1515</v>
      </c>
      <c r="G135" s="250"/>
      <c r="H135" s="254">
        <v>110.05</v>
      </c>
      <c r="I135" s="255"/>
      <c r="J135" s="250"/>
      <c r="K135" s="250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185</v>
      </c>
      <c r="AU135" s="260" t="s">
        <v>86</v>
      </c>
      <c r="AV135" s="13" t="s">
        <v>86</v>
      </c>
      <c r="AW135" s="13" t="s">
        <v>33</v>
      </c>
      <c r="AX135" s="13" t="s">
        <v>76</v>
      </c>
      <c r="AY135" s="260" t="s">
        <v>177</v>
      </c>
    </row>
    <row r="136" s="13" customFormat="1">
      <c r="A136" s="13"/>
      <c r="B136" s="249"/>
      <c r="C136" s="250"/>
      <c r="D136" s="251" t="s">
        <v>185</v>
      </c>
      <c r="E136" s="252" t="s">
        <v>1</v>
      </c>
      <c r="F136" s="253" t="s">
        <v>1516</v>
      </c>
      <c r="G136" s="250"/>
      <c r="H136" s="254">
        <v>7.8099999999999996</v>
      </c>
      <c r="I136" s="255"/>
      <c r="J136" s="250"/>
      <c r="K136" s="250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185</v>
      </c>
      <c r="AU136" s="260" t="s">
        <v>86</v>
      </c>
      <c r="AV136" s="13" t="s">
        <v>86</v>
      </c>
      <c r="AW136" s="13" t="s">
        <v>33</v>
      </c>
      <c r="AX136" s="13" t="s">
        <v>76</v>
      </c>
      <c r="AY136" s="260" t="s">
        <v>177</v>
      </c>
    </row>
    <row r="137" s="13" customFormat="1">
      <c r="A137" s="13"/>
      <c r="B137" s="249"/>
      <c r="C137" s="250"/>
      <c r="D137" s="251" t="s">
        <v>185</v>
      </c>
      <c r="E137" s="252" t="s">
        <v>1</v>
      </c>
      <c r="F137" s="253" t="s">
        <v>1517</v>
      </c>
      <c r="G137" s="250"/>
      <c r="H137" s="254">
        <v>9.2300000000000004</v>
      </c>
      <c r="I137" s="255"/>
      <c r="J137" s="250"/>
      <c r="K137" s="250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185</v>
      </c>
      <c r="AU137" s="260" t="s">
        <v>86</v>
      </c>
      <c r="AV137" s="13" t="s">
        <v>86</v>
      </c>
      <c r="AW137" s="13" t="s">
        <v>33</v>
      </c>
      <c r="AX137" s="13" t="s">
        <v>76</v>
      </c>
      <c r="AY137" s="260" t="s">
        <v>177</v>
      </c>
    </row>
    <row r="138" s="14" customFormat="1">
      <c r="A138" s="14"/>
      <c r="B138" s="261"/>
      <c r="C138" s="262"/>
      <c r="D138" s="251" t="s">
        <v>185</v>
      </c>
      <c r="E138" s="263" t="s">
        <v>1</v>
      </c>
      <c r="F138" s="264" t="s">
        <v>187</v>
      </c>
      <c r="G138" s="262"/>
      <c r="H138" s="265">
        <v>187.44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1" t="s">
        <v>185</v>
      </c>
      <c r="AU138" s="271" t="s">
        <v>86</v>
      </c>
      <c r="AV138" s="14" t="s">
        <v>184</v>
      </c>
      <c r="AW138" s="14" t="s">
        <v>33</v>
      </c>
      <c r="AX138" s="14" t="s">
        <v>84</v>
      </c>
      <c r="AY138" s="271" t="s">
        <v>177</v>
      </c>
    </row>
    <row r="139" s="2" customFormat="1" ht="44.25" customHeight="1">
      <c r="A139" s="39"/>
      <c r="B139" s="40"/>
      <c r="C139" s="236" t="s">
        <v>192</v>
      </c>
      <c r="D139" s="236" t="s">
        <v>179</v>
      </c>
      <c r="E139" s="237" t="s">
        <v>1055</v>
      </c>
      <c r="F139" s="238" t="s">
        <v>1056</v>
      </c>
      <c r="G139" s="239" t="s">
        <v>182</v>
      </c>
      <c r="H139" s="240">
        <v>187.44</v>
      </c>
      <c r="I139" s="241"/>
      <c r="J139" s="242">
        <f>ROUND(I139*H139,2)</f>
        <v>0</v>
      </c>
      <c r="K139" s="238" t="s">
        <v>183</v>
      </c>
      <c r="L139" s="45"/>
      <c r="M139" s="243" t="s">
        <v>1</v>
      </c>
      <c r="N139" s="244" t="s">
        <v>41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184</v>
      </c>
      <c r="AT139" s="247" t="s">
        <v>179</v>
      </c>
      <c r="AU139" s="247" t="s">
        <v>86</v>
      </c>
      <c r="AY139" s="18" t="s">
        <v>177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84</v>
      </c>
      <c r="BK139" s="248">
        <f>ROUND(I139*H139,2)</f>
        <v>0</v>
      </c>
      <c r="BL139" s="18" t="s">
        <v>184</v>
      </c>
      <c r="BM139" s="247" t="s">
        <v>195</v>
      </c>
    </row>
    <row r="140" s="2" customFormat="1" ht="44.25" customHeight="1">
      <c r="A140" s="39"/>
      <c r="B140" s="40"/>
      <c r="C140" s="236" t="s">
        <v>184</v>
      </c>
      <c r="D140" s="236" t="s">
        <v>179</v>
      </c>
      <c r="E140" s="237" t="s">
        <v>206</v>
      </c>
      <c r="F140" s="238" t="s">
        <v>207</v>
      </c>
      <c r="G140" s="239" t="s">
        <v>182</v>
      </c>
      <c r="H140" s="240">
        <v>255.34</v>
      </c>
      <c r="I140" s="241"/>
      <c r="J140" s="242">
        <f>ROUND(I140*H140,2)</f>
        <v>0</v>
      </c>
      <c r="K140" s="238" t="s">
        <v>183</v>
      </c>
      <c r="L140" s="45"/>
      <c r="M140" s="243" t="s">
        <v>1</v>
      </c>
      <c r="N140" s="244" t="s">
        <v>41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184</v>
      </c>
      <c r="AT140" s="247" t="s">
        <v>179</v>
      </c>
      <c r="AU140" s="247" t="s">
        <v>86</v>
      </c>
      <c r="AY140" s="18" t="s">
        <v>177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84</v>
      </c>
      <c r="BK140" s="248">
        <f>ROUND(I140*H140,2)</f>
        <v>0</v>
      </c>
      <c r="BL140" s="18" t="s">
        <v>184</v>
      </c>
      <c r="BM140" s="247" t="s">
        <v>198</v>
      </c>
    </row>
    <row r="141" s="15" customFormat="1">
      <c r="A141" s="15"/>
      <c r="B141" s="272"/>
      <c r="C141" s="273"/>
      <c r="D141" s="251" t="s">
        <v>185</v>
      </c>
      <c r="E141" s="274" t="s">
        <v>1</v>
      </c>
      <c r="F141" s="275" t="s">
        <v>1513</v>
      </c>
      <c r="G141" s="273"/>
      <c r="H141" s="274" t="s">
        <v>1</v>
      </c>
      <c r="I141" s="276"/>
      <c r="J141" s="273"/>
      <c r="K141" s="273"/>
      <c r="L141" s="277"/>
      <c r="M141" s="278"/>
      <c r="N141" s="279"/>
      <c r="O141" s="279"/>
      <c r="P141" s="279"/>
      <c r="Q141" s="279"/>
      <c r="R141" s="279"/>
      <c r="S141" s="279"/>
      <c r="T141" s="28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1" t="s">
        <v>185</v>
      </c>
      <c r="AU141" s="281" t="s">
        <v>86</v>
      </c>
      <c r="AV141" s="15" t="s">
        <v>84</v>
      </c>
      <c r="AW141" s="15" t="s">
        <v>33</v>
      </c>
      <c r="AX141" s="15" t="s">
        <v>76</v>
      </c>
      <c r="AY141" s="281" t="s">
        <v>177</v>
      </c>
    </row>
    <row r="142" s="15" customFormat="1">
      <c r="A142" s="15"/>
      <c r="B142" s="272"/>
      <c r="C142" s="273"/>
      <c r="D142" s="251" t="s">
        <v>185</v>
      </c>
      <c r="E142" s="274" t="s">
        <v>1</v>
      </c>
      <c r="F142" s="275" t="s">
        <v>1395</v>
      </c>
      <c r="G142" s="273"/>
      <c r="H142" s="274" t="s">
        <v>1</v>
      </c>
      <c r="I142" s="276"/>
      <c r="J142" s="273"/>
      <c r="K142" s="273"/>
      <c r="L142" s="277"/>
      <c r="M142" s="278"/>
      <c r="N142" s="279"/>
      <c r="O142" s="279"/>
      <c r="P142" s="279"/>
      <c r="Q142" s="279"/>
      <c r="R142" s="279"/>
      <c r="S142" s="279"/>
      <c r="T142" s="28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1" t="s">
        <v>185</v>
      </c>
      <c r="AU142" s="281" t="s">
        <v>86</v>
      </c>
      <c r="AV142" s="15" t="s">
        <v>84</v>
      </c>
      <c r="AW142" s="15" t="s">
        <v>33</v>
      </c>
      <c r="AX142" s="15" t="s">
        <v>76</v>
      </c>
      <c r="AY142" s="281" t="s">
        <v>177</v>
      </c>
    </row>
    <row r="143" s="13" customFormat="1">
      <c r="A143" s="13"/>
      <c r="B143" s="249"/>
      <c r="C143" s="250"/>
      <c r="D143" s="251" t="s">
        <v>185</v>
      </c>
      <c r="E143" s="252" t="s">
        <v>1</v>
      </c>
      <c r="F143" s="253" t="s">
        <v>1518</v>
      </c>
      <c r="G143" s="250"/>
      <c r="H143" s="254">
        <v>187.44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185</v>
      </c>
      <c r="AU143" s="260" t="s">
        <v>86</v>
      </c>
      <c r="AV143" s="13" t="s">
        <v>86</v>
      </c>
      <c r="AW143" s="13" t="s">
        <v>33</v>
      </c>
      <c r="AX143" s="13" t="s">
        <v>76</v>
      </c>
      <c r="AY143" s="260" t="s">
        <v>177</v>
      </c>
    </row>
    <row r="144" s="16" customFormat="1">
      <c r="A144" s="16"/>
      <c r="B144" s="282"/>
      <c r="C144" s="283"/>
      <c r="D144" s="251" t="s">
        <v>185</v>
      </c>
      <c r="E144" s="284" t="s">
        <v>1</v>
      </c>
      <c r="F144" s="285" t="s">
        <v>280</v>
      </c>
      <c r="G144" s="283"/>
      <c r="H144" s="286">
        <v>187.44</v>
      </c>
      <c r="I144" s="287"/>
      <c r="J144" s="283"/>
      <c r="K144" s="283"/>
      <c r="L144" s="288"/>
      <c r="M144" s="289"/>
      <c r="N144" s="290"/>
      <c r="O144" s="290"/>
      <c r="P144" s="290"/>
      <c r="Q144" s="290"/>
      <c r="R144" s="290"/>
      <c r="S144" s="290"/>
      <c r="T144" s="291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92" t="s">
        <v>185</v>
      </c>
      <c r="AU144" s="292" t="s">
        <v>86</v>
      </c>
      <c r="AV144" s="16" t="s">
        <v>192</v>
      </c>
      <c r="AW144" s="16" t="s">
        <v>33</v>
      </c>
      <c r="AX144" s="16" t="s">
        <v>76</v>
      </c>
      <c r="AY144" s="292" t="s">
        <v>177</v>
      </c>
    </row>
    <row r="145" s="15" customFormat="1">
      <c r="A145" s="15"/>
      <c r="B145" s="272"/>
      <c r="C145" s="273"/>
      <c r="D145" s="251" t="s">
        <v>185</v>
      </c>
      <c r="E145" s="274" t="s">
        <v>1</v>
      </c>
      <c r="F145" s="275" t="s">
        <v>1519</v>
      </c>
      <c r="G145" s="273"/>
      <c r="H145" s="274" t="s">
        <v>1</v>
      </c>
      <c r="I145" s="276"/>
      <c r="J145" s="273"/>
      <c r="K145" s="273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185</v>
      </c>
      <c r="AU145" s="281" t="s">
        <v>86</v>
      </c>
      <c r="AV145" s="15" t="s">
        <v>84</v>
      </c>
      <c r="AW145" s="15" t="s">
        <v>33</v>
      </c>
      <c r="AX145" s="15" t="s">
        <v>76</v>
      </c>
      <c r="AY145" s="281" t="s">
        <v>177</v>
      </c>
    </row>
    <row r="146" s="13" customFormat="1">
      <c r="A146" s="13"/>
      <c r="B146" s="249"/>
      <c r="C146" s="250"/>
      <c r="D146" s="251" t="s">
        <v>185</v>
      </c>
      <c r="E146" s="252" t="s">
        <v>1</v>
      </c>
      <c r="F146" s="253" t="s">
        <v>1520</v>
      </c>
      <c r="G146" s="250"/>
      <c r="H146" s="254">
        <v>62.399999999999999</v>
      </c>
      <c r="I146" s="255"/>
      <c r="J146" s="250"/>
      <c r="K146" s="250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185</v>
      </c>
      <c r="AU146" s="260" t="s">
        <v>86</v>
      </c>
      <c r="AV146" s="13" t="s">
        <v>86</v>
      </c>
      <c r="AW146" s="13" t="s">
        <v>33</v>
      </c>
      <c r="AX146" s="13" t="s">
        <v>76</v>
      </c>
      <c r="AY146" s="260" t="s">
        <v>177</v>
      </c>
    </row>
    <row r="147" s="16" customFormat="1">
      <c r="A147" s="16"/>
      <c r="B147" s="282"/>
      <c r="C147" s="283"/>
      <c r="D147" s="251" t="s">
        <v>185</v>
      </c>
      <c r="E147" s="284" t="s">
        <v>1</v>
      </c>
      <c r="F147" s="285" t="s">
        <v>280</v>
      </c>
      <c r="G147" s="283"/>
      <c r="H147" s="286">
        <v>62.399999999999999</v>
      </c>
      <c r="I147" s="287"/>
      <c r="J147" s="283"/>
      <c r="K147" s="283"/>
      <c r="L147" s="288"/>
      <c r="M147" s="289"/>
      <c r="N147" s="290"/>
      <c r="O147" s="290"/>
      <c r="P147" s="290"/>
      <c r="Q147" s="290"/>
      <c r="R147" s="290"/>
      <c r="S147" s="290"/>
      <c r="T147" s="291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92" t="s">
        <v>185</v>
      </c>
      <c r="AU147" s="292" t="s">
        <v>86</v>
      </c>
      <c r="AV147" s="16" t="s">
        <v>192</v>
      </c>
      <c r="AW147" s="16" t="s">
        <v>33</v>
      </c>
      <c r="AX147" s="16" t="s">
        <v>76</v>
      </c>
      <c r="AY147" s="292" t="s">
        <v>177</v>
      </c>
    </row>
    <row r="148" s="15" customFormat="1">
      <c r="A148" s="15"/>
      <c r="B148" s="272"/>
      <c r="C148" s="273"/>
      <c r="D148" s="251" t="s">
        <v>185</v>
      </c>
      <c r="E148" s="274" t="s">
        <v>1</v>
      </c>
      <c r="F148" s="275" t="s">
        <v>1521</v>
      </c>
      <c r="G148" s="273"/>
      <c r="H148" s="274" t="s">
        <v>1</v>
      </c>
      <c r="I148" s="276"/>
      <c r="J148" s="273"/>
      <c r="K148" s="273"/>
      <c r="L148" s="277"/>
      <c r="M148" s="278"/>
      <c r="N148" s="279"/>
      <c r="O148" s="279"/>
      <c r="P148" s="279"/>
      <c r="Q148" s="279"/>
      <c r="R148" s="279"/>
      <c r="S148" s="279"/>
      <c r="T148" s="28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1" t="s">
        <v>185</v>
      </c>
      <c r="AU148" s="281" t="s">
        <v>86</v>
      </c>
      <c r="AV148" s="15" t="s">
        <v>84</v>
      </c>
      <c r="AW148" s="15" t="s">
        <v>33</v>
      </c>
      <c r="AX148" s="15" t="s">
        <v>76</v>
      </c>
      <c r="AY148" s="281" t="s">
        <v>177</v>
      </c>
    </row>
    <row r="149" s="13" customFormat="1">
      <c r="A149" s="13"/>
      <c r="B149" s="249"/>
      <c r="C149" s="250"/>
      <c r="D149" s="251" t="s">
        <v>185</v>
      </c>
      <c r="E149" s="252" t="s">
        <v>1</v>
      </c>
      <c r="F149" s="253" t="s">
        <v>1522</v>
      </c>
      <c r="G149" s="250"/>
      <c r="H149" s="254">
        <v>5.5</v>
      </c>
      <c r="I149" s="255"/>
      <c r="J149" s="250"/>
      <c r="K149" s="250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185</v>
      </c>
      <c r="AU149" s="260" t="s">
        <v>86</v>
      </c>
      <c r="AV149" s="13" t="s">
        <v>86</v>
      </c>
      <c r="AW149" s="13" t="s">
        <v>33</v>
      </c>
      <c r="AX149" s="13" t="s">
        <v>76</v>
      </c>
      <c r="AY149" s="260" t="s">
        <v>177</v>
      </c>
    </row>
    <row r="150" s="16" customFormat="1">
      <c r="A150" s="16"/>
      <c r="B150" s="282"/>
      <c r="C150" s="283"/>
      <c r="D150" s="251" t="s">
        <v>185</v>
      </c>
      <c r="E150" s="284" t="s">
        <v>1</v>
      </c>
      <c r="F150" s="285" t="s">
        <v>280</v>
      </c>
      <c r="G150" s="283"/>
      <c r="H150" s="286">
        <v>5.5</v>
      </c>
      <c r="I150" s="287"/>
      <c r="J150" s="283"/>
      <c r="K150" s="283"/>
      <c r="L150" s="288"/>
      <c r="M150" s="289"/>
      <c r="N150" s="290"/>
      <c r="O150" s="290"/>
      <c r="P150" s="290"/>
      <c r="Q150" s="290"/>
      <c r="R150" s="290"/>
      <c r="S150" s="290"/>
      <c r="T150" s="291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2" t="s">
        <v>185</v>
      </c>
      <c r="AU150" s="292" t="s">
        <v>86</v>
      </c>
      <c r="AV150" s="16" t="s">
        <v>192</v>
      </c>
      <c r="AW150" s="16" t="s">
        <v>33</v>
      </c>
      <c r="AX150" s="16" t="s">
        <v>76</v>
      </c>
      <c r="AY150" s="292" t="s">
        <v>177</v>
      </c>
    </row>
    <row r="151" s="14" customFormat="1">
      <c r="A151" s="14"/>
      <c r="B151" s="261"/>
      <c r="C151" s="262"/>
      <c r="D151" s="251" t="s">
        <v>185</v>
      </c>
      <c r="E151" s="263" t="s">
        <v>1</v>
      </c>
      <c r="F151" s="264" t="s">
        <v>187</v>
      </c>
      <c r="G151" s="262"/>
      <c r="H151" s="265">
        <v>255.34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185</v>
      </c>
      <c r="AU151" s="271" t="s">
        <v>86</v>
      </c>
      <c r="AV151" s="14" t="s">
        <v>184</v>
      </c>
      <c r="AW151" s="14" t="s">
        <v>33</v>
      </c>
      <c r="AX151" s="14" t="s">
        <v>84</v>
      </c>
      <c r="AY151" s="271" t="s">
        <v>177</v>
      </c>
    </row>
    <row r="152" s="2" customFormat="1" ht="33" customHeight="1">
      <c r="A152" s="39"/>
      <c r="B152" s="40"/>
      <c r="C152" s="236" t="s">
        <v>202</v>
      </c>
      <c r="D152" s="236" t="s">
        <v>179</v>
      </c>
      <c r="E152" s="237" t="s">
        <v>1523</v>
      </c>
      <c r="F152" s="238" t="s">
        <v>1524</v>
      </c>
      <c r="G152" s="239" t="s">
        <v>182</v>
      </c>
      <c r="H152" s="240">
        <v>67.900000000000006</v>
      </c>
      <c r="I152" s="241"/>
      <c r="J152" s="242">
        <f>ROUND(I152*H152,2)</f>
        <v>0</v>
      </c>
      <c r="K152" s="238" t="s">
        <v>183</v>
      </c>
      <c r="L152" s="45"/>
      <c r="M152" s="243" t="s">
        <v>1</v>
      </c>
      <c r="N152" s="244" t="s">
        <v>41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184</v>
      </c>
      <c r="AT152" s="247" t="s">
        <v>179</v>
      </c>
      <c r="AU152" s="247" t="s">
        <v>86</v>
      </c>
      <c r="AY152" s="18" t="s">
        <v>177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84</v>
      </c>
      <c r="BK152" s="248">
        <f>ROUND(I152*H152,2)</f>
        <v>0</v>
      </c>
      <c r="BL152" s="18" t="s">
        <v>184</v>
      </c>
      <c r="BM152" s="247" t="s">
        <v>205</v>
      </c>
    </row>
    <row r="153" s="15" customFormat="1">
      <c r="A153" s="15"/>
      <c r="B153" s="272"/>
      <c r="C153" s="273"/>
      <c r="D153" s="251" t="s">
        <v>185</v>
      </c>
      <c r="E153" s="274" t="s">
        <v>1</v>
      </c>
      <c r="F153" s="275" t="s">
        <v>1525</v>
      </c>
      <c r="G153" s="273"/>
      <c r="H153" s="274" t="s">
        <v>1</v>
      </c>
      <c r="I153" s="276"/>
      <c r="J153" s="273"/>
      <c r="K153" s="273"/>
      <c r="L153" s="277"/>
      <c r="M153" s="278"/>
      <c r="N153" s="279"/>
      <c r="O153" s="279"/>
      <c r="P153" s="279"/>
      <c r="Q153" s="279"/>
      <c r="R153" s="279"/>
      <c r="S153" s="279"/>
      <c r="T153" s="28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1" t="s">
        <v>185</v>
      </c>
      <c r="AU153" s="281" t="s">
        <v>86</v>
      </c>
      <c r="AV153" s="15" t="s">
        <v>84</v>
      </c>
      <c r="AW153" s="15" t="s">
        <v>33</v>
      </c>
      <c r="AX153" s="15" t="s">
        <v>76</v>
      </c>
      <c r="AY153" s="281" t="s">
        <v>177</v>
      </c>
    </row>
    <row r="154" s="13" customFormat="1">
      <c r="A154" s="13"/>
      <c r="B154" s="249"/>
      <c r="C154" s="250"/>
      <c r="D154" s="251" t="s">
        <v>185</v>
      </c>
      <c r="E154" s="252" t="s">
        <v>1</v>
      </c>
      <c r="F154" s="253" t="s">
        <v>1520</v>
      </c>
      <c r="G154" s="250"/>
      <c r="H154" s="254">
        <v>62.399999999999999</v>
      </c>
      <c r="I154" s="255"/>
      <c r="J154" s="250"/>
      <c r="K154" s="250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185</v>
      </c>
      <c r="AU154" s="260" t="s">
        <v>86</v>
      </c>
      <c r="AV154" s="13" t="s">
        <v>86</v>
      </c>
      <c r="AW154" s="13" t="s">
        <v>33</v>
      </c>
      <c r="AX154" s="13" t="s">
        <v>76</v>
      </c>
      <c r="AY154" s="260" t="s">
        <v>177</v>
      </c>
    </row>
    <row r="155" s="16" customFormat="1">
      <c r="A155" s="16"/>
      <c r="B155" s="282"/>
      <c r="C155" s="283"/>
      <c r="D155" s="251" t="s">
        <v>185</v>
      </c>
      <c r="E155" s="284" t="s">
        <v>1</v>
      </c>
      <c r="F155" s="285" t="s">
        <v>280</v>
      </c>
      <c r="G155" s="283"/>
      <c r="H155" s="286">
        <v>62.399999999999999</v>
      </c>
      <c r="I155" s="287"/>
      <c r="J155" s="283"/>
      <c r="K155" s="283"/>
      <c r="L155" s="288"/>
      <c r="M155" s="289"/>
      <c r="N155" s="290"/>
      <c r="O155" s="290"/>
      <c r="P155" s="290"/>
      <c r="Q155" s="290"/>
      <c r="R155" s="290"/>
      <c r="S155" s="290"/>
      <c r="T155" s="291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92" t="s">
        <v>185</v>
      </c>
      <c r="AU155" s="292" t="s">
        <v>86</v>
      </c>
      <c r="AV155" s="16" t="s">
        <v>192</v>
      </c>
      <c r="AW155" s="16" t="s">
        <v>33</v>
      </c>
      <c r="AX155" s="16" t="s">
        <v>76</v>
      </c>
      <c r="AY155" s="292" t="s">
        <v>177</v>
      </c>
    </row>
    <row r="156" s="15" customFormat="1">
      <c r="A156" s="15"/>
      <c r="B156" s="272"/>
      <c r="C156" s="273"/>
      <c r="D156" s="251" t="s">
        <v>185</v>
      </c>
      <c r="E156" s="274" t="s">
        <v>1</v>
      </c>
      <c r="F156" s="275" t="s">
        <v>1521</v>
      </c>
      <c r="G156" s="273"/>
      <c r="H156" s="274" t="s">
        <v>1</v>
      </c>
      <c r="I156" s="276"/>
      <c r="J156" s="273"/>
      <c r="K156" s="273"/>
      <c r="L156" s="277"/>
      <c r="M156" s="278"/>
      <c r="N156" s="279"/>
      <c r="O156" s="279"/>
      <c r="P156" s="279"/>
      <c r="Q156" s="279"/>
      <c r="R156" s="279"/>
      <c r="S156" s="279"/>
      <c r="T156" s="28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1" t="s">
        <v>185</v>
      </c>
      <c r="AU156" s="281" t="s">
        <v>86</v>
      </c>
      <c r="AV156" s="15" t="s">
        <v>84</v>
      </c>
      <c r="AW156" s="15" t="s">
        <v>33</v>
      </c>
      <c r="AX156" s="15" t="s">
        <v>76</v>
      </c>
      <c r="AY156" s="281" t="s">
        <v>177</v>
      </c>
    </row>
    <row r="157" s="13" customFormat="1">
      <c r="A157" s="13"/>
      <c r="B157" s="249"/>
      <c r="C157" s="250"/>
      <c r="D157" s="251" t="s">
        <v>185</v>
      </c>
      <c r="E157" s="252" t="s">
        <v>1</v>
      </c>
      <c r="F157" s="253" t="s">
        <v>1522</v>
      </c>
      <c r="G157" s="250"/>
      <c r="H157" s="254">
        <v>5.5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185</v>
      </c>
      <c r="AU157" s="260" t="s">
        <v>86</v>
      </c>
      <c r="AV157" s="13" t="s">
        <v>86</v>
      </c>
      <c r="AW157" s="13" t="s">
        <v>33</v>
      </c>
      <c r="AX157" s="13" t="s">
        <v>76</v>
      </c>
      <c r="AY157" s="260" t="s">
        <v>177</v>
      </c>
    </row>
    <row r="158" s="16" customFormat="1">
      <c r="A158" s="16"/>
      <c r="B158" s="282"/>
      <c r="C158" s="283"/>
      <c r="D158" s="251" t="s">
        <v>185</v>
      </c>
      <c r="E158" s="284" t="s">
        <v>1</v>
      </c>
      <c r="F158" s="285" t="s">
        <v>280</v>
      </c>
      <c r="G158" s="283"/>
      <c r="H158" s="286">
        <v>5.5</v>
      </c>
      <c r="I158" s="287"/>
      <c r="J158" s="283"/>
      <c r="K158" s="283"/>
      <c r="L158" s="288"/>
      <c r="M158" s="289"/>
      <c r="N158" s="290"/>
      <c r="O158" s="290"/>
      <c r="P158" s="290"/>
      <c r="Q158" s="290"/>
      <c r="R158" s="290"/>
      <c r="S158" s="290"/>
      <c r="T158" s="291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2" t="s">
        <v>185</v>
      </c>
      <c r="AU158" s="292" t="s">
        <v>86</v>
      </c>
      <c r="AV158" s="16" t="s">
        <v>192</v>
      </c>
      <c r="AW158" s="16" t="s">
        <v>33</v>
      </c>
      <c r="AX158" s="16" t="s">
        <v>76</v>
      </c>
      <c r="AY158" s="292" t="s">
        <v>177</v>
      </c>
    </row>
    <row r="159" s="14" customFormat="1">
      <c r="A159" s="14"/>
      <c r="B159" s="261"/>
      <c r="C159" s="262"/>
      <c r="D159" s="251" t="s">
        <v>185</v>
      </c>
      <c r="E159" s="263" t="s">
        <v>1</v>
      </c>
      <c r="F159" s="264" t="s">
        <v>187</v>
      </c>
      <c r="G159" s="262"/>
      <c r="H159" s="265">
        <v>67.900000000000006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185</v>
      </c>
      <c r="AU159" s="271" t="s">
        <v>86</v>
      </c>
      <c r="AV159" s="14" t="s">
        <v>184</v>
      </c>
      <c r="AW159" s="14" t="s">
        <v>33</v>
      </c>
      <c r="AX159" s="14" t="s">
        <v>84</v>
      </c>
      <c r="AY159" s="271" t="s">
        <v>177</v>
      </c>
    </row>
    <row r="160" s="2" customFormat="1" ht="55.5" customHeight="1">
      <c r="A160" s="39"/>
      <c r="B160" s="40"/>
      <c r="C160" s="236" t="s">
        <v>195</v>
      </c>
      <c r="D160" s="236" t="s">
        <v>179</v>
      </c>
      <c r="E160" s="237" t="s">
        <v>215</v>
      </c>
      <c r="F160" s="238" t="s">
        <v>216</v>
      </c>
      <c r="G160" s="239" t="s">
        <v>182</v>
      </c>
      <c r="H160" s="240">
        <v>0.73299999999999998</v>
      </c>
      <c r="I160" s="241"/>
      <c r="J160" s="242">
        <f>ROUND(I160*H160,2)</f>
        <v>0</v>
      </c>
      <c r="K160" s="238" t="s">
        <v>183</v>
      </c>
      <c r="L160" s="45"/>
      <c r="M160" s="243" t="s">
        <v>1</v>
      </c>
      <c r="N160" s="244" t="s">
        <v>41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184</v>
      </c>
      <c r="AT160" s="247" t="s">
        <v>179</v>
      </c>
      <c r="AU160" s="247" t="s">
        <v>86</v>
      </c>
      <c r="AY160" s="18" t="s">
        <v>177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84</v>
      </c>
      <c r="BK160" s="248">
        <f>ROUND(I160*H160,2)</f>
        <v>0</v>
      </c>
      <c r="BL160" s="18" t="s">
        <v>184</v>
      </c>
      <c r="BM160" s="247" t="s">
        <v>208</v>
      </c>
    </row>
    <row r="161" s="15" customFormat="1">
      <c r="A161" s="15"/>
      <c r="B161" s="272"/>
      <c r="C161" s="273"/>
      <c r="D161" s="251" t="s">
        <v>185</v>
      </c>
      <c r="E161" s="274" t="s">
        <v>1</v>
      </c>
      <c r="F161" s="275" t="s">
        <v>1526</v>
      </c>
      <c r="G161" s="273"/>
      <c r="H161" s="274" t="s">
        <v>1</v>
      </c>
      <c r="I161" s="276"/>
      <c r="J161" s="273"/>
      <c r="K161" s="273"/>
      <c r="L161" s="277"/>
      <c r="M161" s="278"/>
      <c r="N161" s="279"/>
      <c r="O161" s="279"/>
      <c r="P161" s="279"/>
      <c r="Q161" s="279"/>
      <c r="R161" s="279"/>
      <c r="S161" s="279"/>
      <c r="T161" s="28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1" t="s">
        <v>185</v>
      </c>
      <c r="AU161" s="281" t="s">
        <v>86</v>
      </c>
      <c r="AV161" s="15" t="s">
        <v>84</v>
      </c>
      <c r="AW161" s="15" t="s">
        <v>33</v>
      </c>
      <c r="AX161" s="15" t="s">
        <v>76</v>
      </c>
      <c r="AY161" s="281" t="s">
        <v>177</v>
      </c>
    </row>
    <row r="162" s="13" customFormat="1">
      <c r="A162" s="13"/>
      <c r="B162" s="249"/>
      <c r="C162" s="250"/>
      <c r="D162" s="251" t="s">
        <v>185</v>
      </c>
      <c r="E162" s="252" t="s">
        <v>1</v>
      </c>
      <c r="F162" s="253" t="s">
        <v>1527</v>
      </c>
      <c r="G162" s="250"/>
      <c r="H162" s="254">
        <v>0.73299999999999998</v>
      </c>
      <c r="I162" s="255"/>
      <c r="J162" s="250"/>
      <c r="K162" s="250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185</v>
      </c>
      <c r="AU162" s="260" t="s">
        <v>86</v>
      </c>
      <c r="AV162" s="13" t="s">
        <v>86</v>
      </c>
      <c r="AW162" s="13" t="s">
        <v>33</v>
      </c>
      <c r="AX162" s="13" t="s">
        <v>76</v>
      </c>
      <c r="AY162" s="260" t="s">
        <v>177</v>
      </c>
    </row>
    <row r="163" s="14" customFormat="1">
      <c r="A163" s="14"/>
      <c r="B163" s="261"/>
      <c r="C163" s="262"/>
      <c r="D163" s="251" t="s">
        <v>185</v>
      </c>
      <c r="E163" s="263" t="s">
        <v>1</v>
      </c>
      <c r="F163" s="264" t="s">
        <v>187</v>
      </c>
      <c r="G163" s="262"/>
      <c r="H163" s="265">
        <v>0.73299999999999998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185</v>
      </c>
      <c r="AU163" s="271" t="s">
        <v>86</v>
      </c>
      <c r="AV163" s="14" t="s">
        <v>184</v>
      </c>
      <c r="AW163" s="14" t="s">
        <v>33</v>
      </c>
      <c r="AX163" s="14" t="s">
        <v>84</v>
      </c>
      <c r="AY163" s="271" t="s">
        <v>177</v>
      </c>
    </row>
    <row r="164" s="2" customFormat="1" ht="16.5" customHeight="1">
      <c r="A164" s="39"/>
      <c r="B164" s="40"/>
      <c r="C164" s="293" t="s">
        <v>211</v>
      </c>
      <c r="D164" s="293" t="s">
        <v>375</v>
      </c>
      <c r="E164" s="294" t="s">
        <v>1528</v>
      </c>
      <c r="F164" s="295" t="s">
        <v>1529</v>
      </c>
      <c r="G164" s="296" t="s">
        <v>242</v>
      </c>
      <c r="H164" s="297">
        <v>1.466</v>
      </c>
      <c r="I164" s="298"/>
      <c r="J164" s="299">
        <f>ROUND(I164*H164,2)</f>
        <v>0</v>
      </c>
      <c r="K164" s="295" t="s">
        <v>183</v>
      </c>
      <c r="L164" s="300"/>
      <c r="M164" s="301" t="s">
        <v>1</v>
      </c>
      <c r="N164" s="302" t="s">
        <v>41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198</v>
      </c>
      <c r="AT164" s="247" t="s">
        <v>375</v>
      </c>
      <c r="AU164" s="247" t="s">
        <v>86</v>
      </c>
      <c r="AY164" s="18" t="s">
        <v>177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84</v>
      </c>
      <c r="BK164" s="248">
        <f>ROUND(I164*H164,2)</f>
        <v>0</v>
      </c>
      <c r="BL164" s="18" t="s">
        <v>184</v>
      </c>
      <c r="BM164" s="247" t="s">
        <v>214</v>
      </c>
    </row>
    <row r="165" s="13" customFormat="1">
      <c r="A165" s="13"/>
      <c r="B165" s="249"/>
      <c r="C165" s="250"/>
      <c r="D165" s="251" t="s">
        <v>185</v>
      </c>
      <c r="E165" s="252" t="s">
        <v>1</v>
      </c>
      <c r="F165" s="253" t="s">
        <v>1530</v>
      </c>
      <c r="G165" s="250"/>
      <c r="H165" s="254">
        <v>1.466</v>
      </c>
      <c r="I165" s="255"/>
      <c r="J165" s="250"/>
      <c r="K165" s="250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185</v>
      </c>
      <c r="AU165" s="260" t="s">
        <v>86</v>
      </c>
      <c r="AV165" s="13" t="s">
        <v>86</v>
      </c>
      <c r="AW165" s="13" t="s">
        <v>33</v>
      </c>
      <c r="AX165" s="13" t="s">
        <v>76</v>
      </c>
      <c r="AY165" s="260" t="s">
        <v>177</v>
      </c>
    </row>
    <row r="166" s="14" customFormat="1">
      <c r="A166" s="14"/>
      <c r="B166" s="261"/>
      <c r="C166" s="262"/>
      <c r="D166" s="251" t="s">
        <v>185</v>
      </c>
      <c r="E166" s="263" t="s">
        <v>1</v>
      </c>
      <c r="F166" s="264" t="s">
        <v>187</v>
      </c>
      <c r="G166" s="262"/>
      <c r="H166" s="265">
        <v>1.466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185</v>
      </c>
      <c r="AU166" s="271" t="s">
        <v>86</v>
      </c>
      <c r="AV166" s="14" t="s">
        <v>184</v>
      </c>
      <c r="AW166" s="14" t="s">
        <v>33</v>
      </c>
      <c r="AX166" s="14" t="s">
        <v>84</v>
      </c>
      <c r="AY166" s="271" t="s">
        <v>177</v>
      </c>
    </row>
    <row r="167" s="2" customFormat="1" ht="55.5" customHeight="1">
      <c r="A167" s="39"/>
      <c r="B167" s="40"/>
      <c r="C167" s="236" t="s">
        <v>198</v>
      </c>
      <c r="D167" s="236" t="s">
        <v>179</v>
      </c>
      <c r="E167" s="237" t="s">
        <v>1531</v>
      </c>
      <c r="F167" s="238" t="s">
        <v>1532</v>
      </c>
      <c r="G167" s="239" t="s">
        <v>182</v>
      </c>
      <c r="H167" s="240">
        <v>5.5</v>
      </c>
      <c r="I167" s="241"/>
      <c r="J167" s="242">
        <f>ROUND(I167*H167,2)</f>
        <v>0</v>
      </c>
      <c r="K167" s="238" t="s">
        <v>183</v>
      </c>
      <c r="L167" s="45"/>
      <c r="M167" s="243" t="s">
        <v>1</v>
      </c>
      <c r="N167" s="244" t="s">
        <v>41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184</v>
      </c>
      <c r="AT167" s="247" t="s">
        <v>179</v>
      </c>
      <c r="AU167" s="247" t="s">
        <v>86</v>
      </c>
      <c r="AY167" s="18" t="s">
        <v>177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84</v>
      </c>
      <c r="BK167" s="248">
        <f>ROUND(I167*H167,2)</f>
        <v>0</v>
      </c>
      <c r="BL167" s="18" t="s">
        <v>184</v>
      </c>
      <c r="BM167" s="247" t="s">
        <v>217</v>
      </c>
    </row>
    <row r="168" s="15" customFormat="1">
      <c r="A168" s="15"/>
      <c r="B168" s="272"/>
      <c r="C168" s="273"/>
      <c r="D168" s="251" t="s">
        <v>185</v>
      </c>
      <c r="E168" s="274" t="s">
        <v>1</v>
      </c>
      <c r="F168" s="275" t="s">
        <v>1533</v>
      </c>
      <c r="G168" s="273"/>
      <c r="H168" s="274" t="s">
        <v>1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185</v>
      </c>
      <c r="AU168" s="281" t="s">
        <v>86</v>
      </c>
      <c r="AV168" s="15" t="s">
        <v>84</v>
      </c>
      <c r="AW168" s="15" t="s">
        <v>33</v>
      </c>
      <c r="AX168" s="15" t="s">
        <v>76</v>
      </c>
      <c r="AY168" s="281" t="s">
        <v>177</v>
      </c>
    </row>
    <row r="169" s="13" customFormat="1">
      <c r="A169" s="13"/>
      <c r="B169" s="249"/>
      <c r="C169" s="250"/>
      <c r="D169" s="251" t="s">
        <v>185</v>
      </c>
      <c r="E169" s="252" t="s">
        <v>1</v>
      </c>
      <c r="F169" s="253" t="s">
        <v>1534</v>
      </c>
      <c r="G169" s="250"/>
      <c r="H169" s="254">
        <v>2.5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185</v>
      </c>
      <c r="AU169" s="260" t="s">
        <v>86</v>
      </c>
      <c r="AV169" s="13" t="s">
        <v>86</v>
      </c>
      <c r="AW169" s="13" t="s">
        <v>33</v>
      </c>
      <c r="AX169" s="13" t="s">
        <v>76</v>
      </c>
      <c r="AY169" s="260" t="s">
        <v>177</v>
      </c>
    </row>
    <row r="170" s="13" customFormat="1">
      <c r="A170" s="13"/>
      <c r="B170" s="249"/>
      <c r="C170" s="250"/>
      <c r="D170" s="251" t="s">
        <v>185</v>
      </c>
      <c r="E170" s="252" t="s">
        <v>1</v>
      </c>
      <c r="F170" s="253" t="s">
        <v>1535</v>
      </c>
      <c r="G170" s="250"/>
      <c r="H170" s="254">
        <v>3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185</v>
      </c>
      <c r="AU170" s="260" t="s">
        <v>86</v>
      </c>
      <c r="AV170" s="13" t="s">
        <v>86</v>
      </c>
      <c r="AW170" s="13" t="s">
        <v>33</v>
      </c>
      <c r="AX170" s="13" t="s">
        <v>76</v>
      </c>
      <c r="AY170" s="260" t="s">
        <v>177</v>
      </c>
    </row>
    <row r="171" s="14" customFormat="1">
      <c r="A171" s="14"/>
      <c r="B171" s="261"/>
      <c r="C171" s="262"/>
      <c r="D171" s="251" t="s">
        <v>185</v>
      </c>
      <c r="E171" s="263" t="s">
        <v>1</v>
      </c>
      <c r="F171" s="264" t="s">
        <v>187</v>
      </c>
      <c r="G171" s="262"/>
      <c r="H171" s="265">
        <v>5.5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1" t="s">
        <v>185</v>
      </c>
      <c r="AU171" s="271" t="s">
        <v>86</v>
      </c>
      <c r="AV171" s="14" t="s">
        <v>184</v>
      </c>
      <c r="AW171" s="14" t="s">
        <v>33</v>
      </c>
      <c r="AX171" s="14" t="s">
        <v>84</v>
      </c>
      <c r="AY171" s="271" t="s">
        <v>177</v>
      </c>
    </row>
    <row r="172" s="2" customFormat="1" ht="33" customHeight="1">
      <c r="A172" s="39"/>
      <c r="B172" s="40"/>
      <c r="C172" s="236" t="s">
        <v>219</v>
      </c>
      <c r="D172" s="236" t="s">
        <v>179</v>
      </c>
      <c r="E172" s="237" t="s">
        <v>1536</v>
      </c>
      <c r="F172" s="238" t="s">
        <v>1537</v>
      </c>
      <c r="G172" s="239" t="s">
        <v>227</v>
      </c>
      <c r="H172" s="240">
        <v>156</v>
      </c>
      <c r="I172" s="241"/>
      <c r="J172" s="242">
        <f>ROUND(I172*H172,2)</f>
        <v>0</v>
      </c>
      <c r="K172" s="238" t="s">
        <v>183</v>
      </c>
      <c r="L172" s="45"/>
      <c r="M172" s="243" t="s">
        <v>1</v>
      </c>
      <c r="N172" s="244" t="s">
        <v>41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184</v>
      </c>
      <c r="AT172" s="247" t="s">
        <v>179</v>
      </c>
      <c r="AU172" s="247" t="s">
        <v>86</v>
      </c>
      <c r="AY172" s="18" t="s">
        <v>177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84</v>
      </c>
      <c r="BK172" s="248">
        <f>ROUND(I172*H172,2)</f>
        <v>0</v>
      </c>
      <c r="BL172" s="18" t="s">
        <v>184</v>
      </c>
      <c r="BM172" s="247" t="s">
        <v>222</v>
      </c>
    </row>
    <row r="173" s="15" customFormat="1">
      <c r="A173" s="15"/>
      <c r="B173" s="272"/>
      <c r="C173" s="273"/>
      <c r="D173" s="251" t="s">
        <v>185</v>
      </c>
      <c r="E173" s="274" t="s">
        <v>1</v>
      </c>
      <c r="F173" s="275" t="s">
        <v>1538</v>
      </c>
      <c r="G173" s="273"/>
      <c r="H173" s="274" t="s">
        <v>1</v>
      </c>
      <c r="I173" s="276"/>
      <c r="J173" s="273"/>
      <c r="K173" s="273"/>
      <c r="L173" s="277"/>
      <c r="M173" s="278"/>
      <c r="N173" s="279"/>
      <c r="O173" s="279"/>
      <c r="P173" s="279"/>
      <c r="Q173" s="279"/>
      <c r="R173" s="279"/>
      <c r="S173" s="279"/>
      <c r="T173" s="28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1" t="s">
        <v>185</v>
      </c>
      <c r="AU173" s="281" t="s">
        <v>86</v>
      </c>
      <c r="AV173" s="15" t="s">
        <v>84</v>
      </c>
      <c r="AW173" s="15" t="s">
        <v>33</v>
      </c>
      <c r="AX173" s="15" t="s">
        <v>76</v>
      </c>
      <c r="AY173" s="281" t="s">
        <v>177</v>
      </c>
    </row>
    <row r="174" s="13" customFormat="1">
      <c r="A174" s="13"/>
      <c r="B174" s="249"/>
      <c r="C174" s="250"/>
      <c r="D174" s="251" t="s">
        <v>185</v>
      </c>
      <c r="E174" s="252" t="s">
        <v>1</v>
      </c>
      <c r="F174" s="253" t="s">
        <v>1539</v>
      </c>
      <c r="G174" s="250"/>
      <c r="H174" s="254">
        <v>156</v>
      </c>
      <c r="I174" s="255"/>
      <c r="J174" s="250"/>
      <c r="K174" s="250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185</v>
      </c>
      <c r="AU174" s="260" t="s">
        <v>86</v>
      </c>
      <c r="AV174" s="13" t="s">
        <v>86</v>
      </c>
      <c r="AW174" s="13" t="s">
        <v>33</v>
      </c>
      <c r="AX174" s="13" t="s">
        <v>76</v>
      </c>
      <c r="AY174" s="260" t="s">
        <v>177</v>
      </c>
    </row>
    <row r="175" s="14" customFormat="1">
      <c r="A175" s="14"/>
      <c r="B175" s="261"/>
      <c r="C175" s="262"/>
      <c r="D175" s="251" t="s">
        <v>185</v>
      </c>
      <c r="E175" s="263" t="s">
        <v>1</v>
      </c>
      <c r="F175" s="264" t="s">
        <v>187</v>
      </c>
      <c r="G175" s="262"/>
      <c r="H175" s="265">
        <v>156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185</v>
      </c>
      <c r="AU175" s="271" t="s">
        <v>86</v>
      </c>
      <c r="AV175" s="14" t="s">
        <v>184</v>
      </c>
      <c r="AW175" s="14" t="s">
        <v>33</v>
      </c>
      <c r="AX175" s="14" t="s">
        <v>84</v>
      </c>
      <c r="AY175" s="271" t="s">
        <v>177</v>
      </c>
    </row>
    <row r="176" s="2" customFormat="1" ht="33" customHeight="1">
      <c r="A176" s="39"/>
      <c r="B176" s="40"/>
      <c r="C176" s="236" t="s">
        <v>205</v>
      </c>
      <c r="D176" s="236" t="s">
        <v>179</v>
      </c>
      <c r="E176" s="237" t="s">
        <v>1540</v>
      </c>
      <c r="F176" s="238" t="s">
        <v>1541</v>
      </c>
      <c r="G176" s="239" t="s">
        <v>227</v>
      </c>
      <c r="H176" s="240">
        <v>156</v>
      </c>
      <c r="I176" s="241"/>
      <c r="J176" s="242">
        <f>ROUND(I176*H176,2)</f>
        <v>0</v>
      </c>
      <c r="K176" s="238" t="s">
        <v>183</v>
      </c>
      <c r="L176" s="45"/>
      <c r="M176" s="243" t="s">
        <v>1</v>
      </c>
      <c r="N176" s="244" t="s">
        <v>41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184</v>
      </c>
      <c r="AT176" s="247" t="s">
        <v>179</v>
      </c>
      <c r="AU176" s="247" t="s">
        <v>86</v>
      </c>
      <c r="AY176" s="18" t="s">
        <v>177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84</v>
      </c>
      <c r="BK176" s="248">
        <f>ROUND(I176*H176,2)</f>
        <v>0</v>
      </c>
      <c r="BL176" s="18" t="s">
        <v>184</v>
      </c>
      <c r="BM176" s="247" t="s">
        <v>228</v>
      </c>
    </row>
    <row r="177" s="15" customFormat="1">
      <c r="A177" s="15"/>
      <c r="B177" s="272"/>
      <c r="C177" s="273"/>
      <c r="D177" s="251" t="s">
        <v>185</v>
      </c>
      <c r="E177" s="274" t="s">
        <v>1</v>
      </c>
      <c r="F177" s="275" t="s">
        <v>1538</v>
      </c>
      <c r="G177" s="273"/>
      <c r="H177" s="274" t="s">
        <v>1</v>
      </c>
      <c r="I177" s="276"/>
      <c r="J177" s="273"/>
      <c r="K177" s="273"/>
      <c r="L177" s="277"/>
      <c r="M177" s="278"/>
      <c r="N177" s="279"/>
      <c r="O177" s="279"/>
      <c r="P177" s="279"/>
      <c r="Q177" s="279"/>
      <c r="R177" s="279"/>
      <c r="S177" s="279"/>
      <c r="T177" s="28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1" t="s">
        <v>185</v>
      </c>
      <c r="AU177" s="281" t="s">
        <v>86</v>
      </c>
      <c r="AV177" s="15" t="s">
        <v>84</v>
      </c>
      <c r="AW177" s="15" t="s">
        <v>33</v>
      </c>
      <c r="AX177" s="15" t="s">
        <v>76</v>
      </c>
      <c r="AY177" s="281" t="s">
        <v>177</v>
      </c>
    </row>
    <row r="178" s="13" customFormat="1">
      <c r="A178" s="13"/>
      <c r="B178" s="249"/>
      <c r="C178" s="250"/>
      <c r="D178" s="251" t="s">
        <v>185</v>
      </c>
      <c r="E178" s="252" t="s">
        <v>1</v>
      </c>
      <c r="F178" s="253" t="s">
        <v>1539</v>
      </c>
      <c r="G178" s="250"/>
      <c r="H178" s="254">
        <v>156</v>
      </c>
      <c r="I178" s="255"/>
      <c r="J178" s="250"/>
      <c r="K178" s="250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185</v>
      </c>
      <c r="AU178" s="260" t="s">
        <v>86</v>
      </c>
      <c r="AV178" s="13" t="s">
        <v>86</v>
      </c>
      <c r="AW178" s="13" t="s">
        <v>33</v>
      </c>
      <c r="AX178" s="13" t="s">
        <v>76</v>
      </c>
      <c r="AY178" s="260" t="s">
        <v>177</v>
      </c>
    </row>
    <row r="179" s="14" customFormat="1">
      <c r="A179" s="14"/>
      <c r="B179" s="261"/>
      <c r="C179" s="262"/>
      <c r="D179" s="251" t="s">
        <v>185</v>
      </c>
      <c r="E179" s="263" t="s">
        <v>1</v>
      </c>
      <c r="F179" s="264" t="s">
        <v>187</v>
      </c>
      <c r="G179" s="262"/>
      <c r="H179" s="265">
        <v>156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1" t="s">
        <v>185</v>
      </c>
      <c r="AU179" s="271" t="s">
        <v>86</v>
      </c>
      <c r="AV179" s="14" t="s">
        <v>184</v>
      </c>
      <c r="AW179" s="14" t="s">
        <v>33</v>
      </c>
      <c r="AX179" s="14" t="s">
        <v>84</v>
      </c>
      <c r="AY179" s="271" t="s">
        <v>177</v>
      </c>
    </row>
    <row r="180" s="2" customFormat="1" ht="16.5" customHeight="1">
      <c r="A180" s="39"/>
      <c r="B180" s="40"/>
      <c r="C180" s="293" t="s">
        <v>236</v>
      </c>
      <c r="D180" s="293" t="s">
        <v>375</v>
      </c>
      <c r="E180" s="294" t="s">
        <v>1542</v>
      </c>
      <c r="F180" s="295" t="s">
        <v>1543</v>
      </c>
      <c r="G180" s="296" t="s">
        <v>418</v>
      </c>
      <c r="H180" s="297">
        <v>2.363</v>
      </c>
      <c r="I180" s="298"/>
      <c r="J180" s="299">
        <f>ROUND(I180*H180,2)</f>
        <v>0</v>
      </c>
      <c r="K180" s="295" t="s">
        <v>1</v>
      </c>
      <c r="L180" s="300"/>
      <c r="M180" s="301" t="s">
        <v>1</v>
      </c>
      <c r="N180" s="302" t="s">
        <v>41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198</v>
      </c>
      <c r="AT180" s="247" t="s">
        <v>375</v>
      </c>
      <c r="AU180" s="247" t="s">
        <v>86</v>
      </c>
      <c r="AY180" s="18" t="s">
        <v>177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84</v>
      </c>
      <c r="BK180" s="248">
        <f>ROUND(I180*H180,2)</f>
        <v>0</v>
      </c>
      <c r="BL180" s="18" t="s">
        <v>184</v>
      </c>
      <c r="BM180" s="247" t="s">
        <v>239</v>
      </c>
    </row>
    <row r="181" s="13" customFormat="1">
      <c r="A181" s="13"/>
      <c r="B181" s="249"/>
      <c r="C181" s="250"/>
      <c r="D181" s="251" t="s">
        <v>185</v>
      </c>
      <c r="E181" s="252" t="s">
        <v>1</v>
      </c>
      <c r="F181" s="253" t="s">
        <v>1544</v>
      </c>
      <c r="G181" s="250"/>
      <c r="H181" s="254">
        <v>2.363</v>
      </c>
      <c r="I181" s="255"/>
      <c r="J181" s="250"/>
      <c r="K181" s="250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185</v>
      </c>
      <c r="AU181" s="260" t="s">
        <v>86</v>
      </c>
      <c r="AV181" s="13" t="s">
        <v>86</v>
      </c>
      <c r="AW181" s="13" t="s">
        <v>33</v>
      </c>
      <c r="AX181" s="13" t="s">
        <v>76</v>
      </c>
      <c r="AY181" s="260" t="s">
        <v>177</v>
      </c>
    </row>
    <row r="182" s="14" customFormat="1">
      <c r="A182" s="14"/>
      <c r="B182" s="261"/>
      <c r="C182" s="262"/>
      <c r="D182" s="251" t="s">
        <v>185</v>
      </c>
      <c r="E182" s="263" t="s">
        <v>1</v>
      </c>
      <c r="F182" s="264" t="s">
        <v>187</v>
      </c>
      <c r="G182" s="262"/>
      <c r="H182" s="265">
        <v>2.363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1" t="s">
        <v>185</v>
      </c>
      <c r="AU182" s="271" t="s">
        <v>86</v>
      </c>
      <c r="AV182" s="14" t="s">
        <v>184</v>
      </c>
      <c r="AW182" s="14" t="s">
        <v>33</v>
      </c>
      <c r="AX182" s="14" t="s">
        <v>84</v>
      </c>
      <c r="AY182" s="271" t="s">
        <v>177</v>
      </c>
    </row>
    <row r="183" s="2" customFormat="1" ht="21.75" customHeight="1">
      <c r="A183" s="39"/>
      <c r="B183" s="40"/>
      <c r="C183" s="236" t="s">
        <v>208</v>
      </c>
      <c r="D183" s="236" t="s">
        <v>179</v>
      </c>
      <c r="E183" s="237" t="s">
        <v>1545</v>
      </c>
      <c r="F183" s="238" t="s">
        <v>1546</v>
      </c>
      <c r="G183" s="239" t="s">
        <v>227</v>
      </c>
      <c r="H183" s="240">
        <v>156</v>
      </c>
      <c r="I183" s="241"/>
      <c r="J183" s="242">
        <f>ROUND(I183*H183,2)</f>
        <v>0</v>
      </c>
      <c r="K183" s="238" t="s">
        <v>183</v>
      </c>
      <c r="L183" s="45"/>
      <c r="M183" s="243" t="s">
        <v>1</v>
      </c>
      <c r="N183" s="244" t="s">
        <v>41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184</v>
      </c>
      <c r="AT183" s="247" t="s">
        <v>179</v>
      </c>
      <c r="AU183" s="247" t="s">
        <v>86</v>
      </c>
      <c r="AY183" s="18" t="s">
        <v>177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84</v>
      </c>
      <c r="BK183" s="248">
        <f>ROUND(I183*H183,2)</f>
        <v>0</v>
      </c>
      <c r="BL183" s="18" t="s">
        <v>184</v>
      </c>
      <c r="BM183" s="247" t="s">
        <v>243</v>
      </c>
    </row>
    <row r="184" s="2" customFormat="1" ht="21.75" customHeight="1">
      <c r="A184" s="39"/>
      <c r="B184" s="40"/>
      <c r="C184" s="236" t="s">
        <v>244</v>
      </c>
      <c r="D184" s="236" t="s">
        <v>179</v>
      </c>
      <c r="E184" s="237" t="s">
        <v>1547</v>
      </c>
      <c r="F184" s="238" t="s">
        <v>1548</v>
      </c>
      <c r="G184" s="239" t="s">
        <v>227</v>
      </c>
      <c r="H184" s="240">
        <v>156</v>
      </c>
      <c r="I184" s="241"/>
      <c r="J184" s="242">
        <f>ROUND(I184*H184,2)</f>
        <v>0</v>
      </c>
      <c r="K184" s="238" t="s">
        <v>183</v>
      </c>
      <c r="L184" s="45"/>
      <c r="M184" s="243" t="s">
        <v>1</v>
      </c>
      <c r="N184" s="244" t="s">
        <v>41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184</v>
      </c>
      <c r="AT184" s="247" t="s">
        <v>179</v>
      </c>
      <c r="AU184" s="247" t="s">
        <v>86</v>
      </c>
      <c r="AY184" s="18" t="s">
        <v>177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84</v>
      </c>
      <c r="BK184" s="248">
        <f>ROUND(I184*H184,2)</f>
        <v>0</v>
      </c>
      <c r="BL184" s="18" t="s">
        <v>184</v>
      </c>
      <c r="BM184" s="247" t="s">
        <v>247</v>
      </c>
    </row>
    <row r="185" s="2" customFormat="1" ht="16.5" customHeight="1">
      <c r="A185" s="39"/>
      <c r="B185" s="40"/>
      <c r="C185" s="236" t="s">
        <v>214</v>
      </c>
      <c r="D185" s="236" t="s">
        <v>179</v>
      </c>
      <c r="E185" s="237" t="s">
        <v>1549</v>
      </c>
      <c r="F185" s="238" t="s">
        <v>1550</v>
      </c>
      <c r="G185" s="239" t="s">
        <v>182</v>
      </c>
      <c r="H185" s="240">
        <v>5</v>
      </c>
      <c r="I185" s="241"/>
      <c r="J185" s="242">
        <f>ROUND(I185*H185,2)</f>
        <v>0</v>
      </c>
      <c r="K185" s="238" t="s">
        <v>183</v>
      </c>
      <c r="L185" s="45"/>
      <c r="M185" s="243" t="s">
        <v>1</v>
      </c>
      <c r="N185" s="244" t="s">
        <v>41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184</v>
      </c>
      <c r="AT185" s="247" t="s">
        <v>179</v>
      </c>
      <c r="AU185" s="247" t="s">
        <v>86</v>
      </c>
      <c r="AY185" s="18" t="s">
        <v>177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84</v>
      </c>
      <c r="BK185" s="248">
        <f>ROUND(I185*H185,2)</f>
        <v>0</v>
      </c>
      <c r="BL185" s="18" t="s">
        <v>184</v>
      </c>
      <c r="BM185" s="247" t="s">
        <v>252</v>
      </c>
    </row>
    <row r="186" s="12" customFormat="1" ht="22.8" customHeight="1">
      <c r="A186" s="12"/>
      <c r="B186" s="220"/>
      <c r="C186" s="221"/>
      <c r="D186" s="222" t="s">
        <v>75</v>
      </c>
      <c r="E186" s="234" t="s">
        <v>86</v>
      </c>
      <c r="F186" s="234" t="s">
        <v>218</v>
      </c>
      <c r="G186" s="221"/>
      <c r="H186" s="221"/>
      <c r="I186" s="224"/>
      <c r="J186" s="235">
        <f>BK186</f>
        <v>0</v>
      </c>
      <c r="K186" s="221"/>
      <c r="L186" s="226"/>
      <c r="M186" s="227"/>
      <c r="N186" s="228"/>
      <c r="O186" s="228"/>
      <c r="P186" s="229">
        <f>SUM(P187:P213)</f>
        <v>0</v>
      </c>
      <c r="Q186" s="228"/>
      <c r="R186" s="229">
        <f>SUM(R187:R213)</f>
        <v>0</v>
      </c>
      <c r="S186" s="228"/>
      <c r="T186" s="230">
        <f>SUM(T187:T213)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1" t="s">
        <v>84</v>
      </c>
      <c r="AT186" s="232" t="s">
        <v>75</v>
      </c>
      <c r="AU186" s="232" t="s">
        <v>84</v>
      </c>
      <c r="AY186" s="231" t="s">
        <v>177</v>
      </c>
      <c r="BK186" s="233">
        <f>SUM(BK187:BK213)</f>
        <v>0</v>
      </c>
    </row>
    <row r="187" s="2" customFormat="1" ht="33" customHeight="1">
      <c r="A187" s="39"/>
      <c r="B187" s="40"/>
      <c r="C187" s="236" t="s">
        <v>8</v>
      </c>
      <c r="D187" s="236" t="s">
        <v>179</v>
      </c>
      <c r="E187" s="237" t="s">
        <v>1551</v>
      </c>
      <c r="F187" s="238" t="s">
        <v>1552</v>
      </c>
      <c r="G187" s="239" t="s">
        <v>182</v>
      </c>
      <c r="H187" s="240">
        <v>12</v>
      </c>
      <c r="I187" s="241"/>
      <c r="J187" s="242">
        <f>ROUND(I187*H187,2)</f>
        <v>0</v>
      </c>
      <c r="K187" s="238" t="s">
        <v>183</v>
      </c>
      <c r="L187" s="45"/>
      <c r="M187" s="243" t="s">
        <v>1</v>
      </c>
      <c r="N187" s="244" t="s">
        <v>41</v>
      </c>
      <c r="O187" s="92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184</v>
      </c>
      <c r="AT187" s="247" t="s">
        <v>179</v>
      </c>
      <c r="AU187" s="247" t="s">
        <v>86</v>
      </c>
      <c r="AY187" s="18" t="s">
        <v>177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84</v>
      </c>
      <c r="BK187" s="248">
        <f>ROUND(I187*H187,2)</f>
        <v>0</v>
      </c>
      <c r="BL187" s="18" t="s">
        <v>184</v>
      </c>
      <c r="BM187" s="247" t="s">
        <v>257</v>
      </c>
    </row>
    <row r="188" s="15" customFormat="1">
      <c r="A188" s="15"/>
      <c r="B188" s="272"/>
      <c r="C188" s="273"/>
      <c r="D188" s="251" t="s">
        <v>185</v>
      </c>
      <c r="E188" s="274" t="s">
        <v>1</v>
      </c>
      <c r="F188" s="275" t="s">
        <v>1553</v>
      </c>
      <c r="G188" s="273"/>
      <c r="H188" s="274" t="s">
        <v>1</v>
      </c>
      <c r="I188" s="276"/>
      <c r="J188" s="273"/>
      <c r="K188" s="273"/>
      <c r="L188" s="277"/>
      <c r="M188" s="278"/>
      <c r="N188" s="279"/>
      <c r="O188" s="279"/>
      <c r="P188" s="279"/>
      <c r="Q188" s="279"/>
      <c r="R188" s="279"/>
      <c r="S188" s="279"/>
      <c r="T188" s="28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1" t="s">
        <v>185</v>
      </c>
      <c r="AU188" s="281" t="s">
        <v>86</v>
      </c>
      <c r="AV188" s="15" t="s">
        <v>84</v>
      </c>
      <c r="AW188" s="15" t="s">
        <v>33</v>
      </c>
      <c r="AX188" s="15" t="s">
        <v>76</v>
      </c>
      <c r="AY188" s="281" t="s">
        <v>177</v>
      </c>
    </row>
    <row r="189" s="13" customFormat="1">
      <c r="A189" s="13"/>
      <c r="B189" s="249"/>
      <c r="C189" s="250"/>
      <c r="D189" s="251" t="s">
        <v>185</v>
      </c>
      <c r="E189" s="252" t="s">
        <v>1</v>
      </c>
      <c r="F189" s="253" t="s">
        <v>1554</v>
      </c>
      <c r="G189" s="250"/>
      <c r="H189" s="254">
        <v>4.25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185</v>
      </c>
      <c r="AU189" s="260" t="s">
        <v>86</v>
      </c>
      <c r="AV189" s="13" t="s">
        <v>86</v>
      </c>
      <c r="AW189" s="13" t="s">
        <v>33</v>
      </c>
      <c r="AX189" s="13" t="s">
        <v>76</v>
      </c>
      <c r="AY189" s="260" t="s">
        <v>177</v>
      </c>
    </row>
    <row r="190" s="13" customFormat="1">
      <c r="A190" s="13"/>
      <c r="B190" s="249"/>
      <c r="C190" s="250"/>
      <c r="D190" s="251" t="s">
        <v>185</v>
      </c>
      <c r="E190" s="252" t="s">
        <v>1</v>
      </c>
      <c r="F190" s="253" t="s">
        <v>1555</v>
      </c>
      <c r="G190" s="250"/>
      <c r="H190" s="254">
        <v>7.75</v>
      </c>
      <c r="I190" s="255"/>
      <c r="J190" s="250"/>
      <c r="K190" s="250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185</v>
      </c>
      <c r="AU190" s="260" t="s">
        <v>86</v>
      </c>
      <c r="AV190" s="13" t="s">
        <v>86</v>
      </c>
      <c r="AW190" s="13" t="s">
        <v>33</v>
      </c>
      <c r="AX190" s="13" t="s">
        <v>76</v>
      </c>
      <c r="AY190" s="260" t="s">
        <v>177</v>
      </c>
    </row>
    <row r="191" s="14" customFormat="1">
      <c r="A191" s="14"/>
      <c r="B191" s="261"/>
      <c r="C191" s="262"/>
      <c r="D191" s="251" t="s">
        <v>185</v>
      </c>
      <c r="E191" s="263" t="s">
        <v>1</v>
      </c>
      <c r="F191" s="264" t="s">
        <v>187</v>
      </c>
      <c r="G191" s="262"/>
      <c r="H191" s="265">
        <v>12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185</v>
      </c>
      <c r="AU191" s="271" t="s">
        <v>86</v>
      </c>
      <c r="AV191" s="14" t="s">
        <v>184</v>
      </c>
      <c r="AW191" s="14" t="s">
        <v>33</v>
      </c>
      <c r="AX191" s="14" t="s">
        <v>84</v>
      </c>
      <c r="AY191" s="271" t="s">
        <v>177</v>
      </c>
    </row>
    <row r="192" s="2" customFormat="1" ht="21.75" customHeight="1">
      <c r="A192" s="39"/>
      <c r="B192" s="40"/>
      <c r="C192" s="236" t="s">
        <v>217</v>
      </c>
      <c r="D192" s="236" t="s">
        <v>179</v>
      </c>
      <c r="E192" s="237" t="s">
        <v>1556</v>
      </c>
      <c r="F192" s="238" t="s">
        <v>1557</v>
      </c>
      <c r="G192" s="239" t="s">
        <v>182</v>
      </c>
      <c r="H192" s="240">
        <v>62.024999999999999</v>
      </c>
      <c r="I192" s="241"/>
      <c r="J192" s="242">
        <f>ROUND(I192*H192,2)</f>
        <v>0</v>
      </c>
      <c r="K192" s="238" t="s">
        <v>1</v>
      </c>
      <c r="L192" s="45"/>
      <c r="M192" s="243" t="s">
        <v>1</v>
      </c>
      <c r="N192" s="244" t="s">
        <v>41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184</v>
      </c>
      <c r="AT192" s="247" t="s">
        <v>179</v>
      </c>
      <c r="AU192" s="247" t="s">
        <v>86</v>
      </c>
      <c r="AY192" s="18" t="s">
        <v>177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84</v>
      </c>
      <c r="BK192" s="248">
        <f>ROUND(I192*H192,2)</f>
        <v>0</v>
      </c>
      <c r="BL192" s="18" t="s">
        <v>184</v>
      </c>
      <c r="BM192" s="247" t="s">
        <v>260</v>
      </c>
    </row>
    <row r="193" s="15" customFormat="1">
      <c r="A193" s="15"/>
      <c r="B193" s="272"/>
      <c r="C193" s="273"/>
      <c r="D193" s="251" t="s">
        <v>185</v>
      </c>
      <c r="E193" s="274" t="s">
        <v>1</v>
      </c>
      <c r="F193" s="275" t="s">
        <v>1553</v>
      </c>
      <c r="G193" s="273"/>
      <c r="H193" s="274" t="s">
        <v>1</v>
      </c>
      <c r="I193" s="276"/>
      <c r="J193" s="273"/>
      <c r="K193" s="273"/>
      <c r="L193" s="277"/>
      <c r="M193" s="278"/>
      <c r="N193" s="279"/>
      <c r="O193" s="279"/>
      <c r="P193" s="279"/>
      <c r="Q193" s="279"/>
      <c r="R193" s="279"/>
      <c r="S193" s="279"/>
      <c r="T193" s="28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1" t="s">
        <v>185</v>
      </c>
      <c r="AU193" s="281" t="s">
        <v>86</v>
      </c>
      <c r="AV193" s="15" t="s">
        <v>84</v>
      </c>
      <c r="AW193" s="15" t="s">
        <v>33</v>
      </c>
      <c r="AX193" s="15" t="s">
        <v>76</v>
      </c>
      <c r="AY193" s="281" t="s">
        <v>177</v>
      </c>
    </row>
    <row r="194" s="13" customFormat="1">
      <c r="A194" s="13"/>
      <c r="B194" s="249"/>
      <c r="C194" s="250"/>
      <c r="D194" s="251" t="s">
        <v>185</v>
      </c>
      <c r="E194" s="252" t="s">
        <v>1</v>
      </c>
      <c r="F194" s="253" t="s">
        <v>1558</v>
      </c>
      <c r="G194" s="250"/>
      <c r="H194" s="254">
        <v>17.850000000000001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185</v>
      </c>
      <c r="AU194" s="260" t="s">
        <v>86</v>
      </c>
      <c r="AV194" s="13" t="s">
        <v>86</v>
      </c>
      <c r="AW194" s="13" t="s">
        <v>33</v>
      </c>
      <c r="AX194" s="13" t="s">
        <v>76</v>
      </c>
      <c r="AY194" s="260" t="s">
        <v>177</v>
      </c>
    </row>
    <row r="195" s="13" customFormat="1">
      <c r="A195" s="13"/>
      <c r="B195" s="249"/>
      <c r="C195" s="250"/>
      <c r="D195" s="251" t="s">
        <v>185</v>
      </c>
      <c r="E195" s="252" t="s">
        <v>1</v>
      </c>
      <c r="F195" s="253" t="s">
        <v>1559</v>
      </c>
      <c r="G195" s="250"/>
      <c r="H195" s="254">
        <v>44.174999999999997</v>
      </c>
      <c r="I195" s="255"/>
      <c r="J195" s="250"/>
      <c r="K195" s="250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185</v>
      </c>
      <c r="AU195" s="260" t="s">
        <v>86</v>
      </c>
      <c r="AV195" s="13" t="s">
        <v>86</v>
      </c>
      <c r="AW195" s="13" t="s">
        <v>33</v>
      </c>
      <c r="AX195" s="13" t="s">
        <v>76</v>
      </c>
      <c r="AY195" s="260" t="s">
        <v>177</v>
      </c>
    </row>
    <row r="196" s="14" customFormat="1">
      <c r="A196" s="14"/>
      <c r="B196" s="261"/>
      <c r="C196" s="262"/>
      <c r="D196" s="251" t="s">
        <v>185</v>
      </c>
      <c r="E196" s="263" t="s">
        <v>1</v>
      </c>
      <c r="F196" s="264" t="s">
        <v>187</v>
      </c>
      <c r="G196" s="262"/>
      <c r="H196" s="265">
        <v>62.024999999999999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1" t="s">
        <v>185</v>
      </c>
      <c r="AU196" s="271" t="s">
        <v>86</v>
      </c>
      <c r="AV196" s="14" t="s">
        <v>184</v>
      </c>
      <c r="AW196" s="14" t="s">
        <v>33</v>
      </c>
      <c r="AX196" s="14" t="s">
        <v>84</v>
      </c>
      <c r="AY196" s="271" t="s">
        <v>177</v>
      </c>
    </row>
    <row r="197" s="2" customFormat="1" ht="44.25" customHeight="1">
      <c r="A197" s="39"/>
      <c r="B197" s="40"/>
      <c r="C197" s="236" t="s">
        <v>263</v>
      </c>
      <c r="D197" s="236" t="s">
        <v>179</v>
      </c>
      <c r="E197" s="237" t="s">
        <v>1560</v>
      </c>
      <c r="F197" s="238" t="s">
        <v>1561</v>
      </c>
      <c r="G197" s="239" t="s">
        <v>227</v>
      </c>
      <c r="H197" s="240">
        <v>313.63999999999999</v>
      </c>
      <c r="I197" s="241"/>
      <c r="J197" s="242">
        <f>ROUND(I197*H197,2)</f>
        <v>0</v>
      </c>
      <c r="K197" s="238" t="s">
        <v>183</v>
      </c>
      <c r="L197" s="45"/>
      <c r="M197" s="243" t="s">
        <v>1</v>
      </c>
      <c r="N197" s="244" t="s">
        <v>41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184</v>
      </c>
      <c r="AT197" s="247" t="s">
        <v>179</v>
      </c>
      <c r="AU197" s="247" t="s">
        <v>86</v>
      </c>
      <c r="AY197" s="18" t="s">
        <v>177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84</v>
      </c>
      <c r="BK197" s="248">
        <f>ROUND(I197*H197,2)</f>
        <v>0</v>
      </c>
      <c r="BL197" s="18" t="s">
        <v>184</v>
      </c>
      <c r="BM197" s="247" t="s">
        <v>266</v>
      </c>
    </row>
    <row r="198" s="15" customFormat="1">
      <c r="A198" s="15"/>
      <c r="B198" s="272"/>
      <c r="C198" s="273"/>
      <c r="D198" s="251" t="s">
        <v>185</v>
      </c>
      <c r="E198" s="274" t="s">
        <v>1</v>
      </c>
      <c r="F198" s="275" t="s">
        <v>1553</v>
      </c>
      <c r="G198" s="273"/>
      <c r="H198" s="274" t="s">
        <v>1</v>
      </c>
      <c r="I198" s="276"/>
      <c r="J198" s="273"/>
      <c r="K198" s="273"/>
      <c r="L198" s="277"/>
      <c r="M198" s="278"/>
      <c r="N198" s="279"/>
      <c r="O198" s="279"/>
      <c r="P198" s="279"/>
      <c r="Q198" s="279"/>
      <c r="R198" s="279"/>
      <c r="S198" s="279"/>
      <c r="T198" s="28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1" t="s">
        <v>185</v>
      </c>
      <c r="AU198" s="281" t="s">
        <v>86</v>
      </c>
      <c r="AV198" s="15" t="s">
        <v>84</v>
      </c>
      <c r="AW198" s="15" t="s">
        <v>33</v>
      </c>
      <c r="AX198" s="15" t="s">
        <v>76</v>
      </c>
      <c r="AY198" s="281" t="s">
        <v>177</v>
      </c>
    </row>
    <row r="199" s="13" customFormat="1">
      <c r="A199" s="13"/>
      <c r="B199" s="249"/>
      <c r="C199" s="250"/>
      <c r="D199" s="251" t="s">
        <v>185</v>
      </c>
      <c r="E199" s="252" t="s">
        <v>1</v>
      </c>
      <c r="F199" s="253" t="s">
        <v>1562</v>
      </c>
      <c r="G199" s="250"/>
      <c r="H199" s="254">
        <v>114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185</v>
      </c>
      <c r="AU199" s="260" t="s">
        <v>86</v>
      </c>
      <c r="AV199" s="13" t="s">
        <v>86</v>
      </c>
      <c r="AW199" s="13" t="s">
        <v>33</v>
      </c>
      <c r="AX199" s="13" t="s">
        <v>76</v>
      </c>
      <c r="AY199" s="260" t="s">
        <v>177</v>
      </c>
    </row>
    <row r="200" s="13" customFormat="1">
      <c r="A200" s="13"/>
      <c r="B200" s="249"/>
      <c r="C200" s="250"/>
      <c r="D200" s="251" t="s">
        <v>185</v>
      </c>
      <c r="E200" s="252" t="s">
        <v>1</v>
      </c>
      <c r="F200" s="253" t="s">
        <v>1563</v>
      </c>
      <c r="G200" s="250"/>
      <c r="H200" s="254">
        <v>199.63999999999999</v>
      </c>
      <c r="I200" s="255"/>
      <c r="J200" s="250"/>
      <c r="K200" s="250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185</v>
      </c>
      <c r="AU200" s="260" t="s">
        <v>86</v>
      </c>
      <c r="AV200" s="13" t="s">
        <v>86</v>
      </c>
      <c r="AW200" s="13" t="s">
        <v>33</v>
      </c>
      <c r="AX200" s="13" t="s">
        <v>76</v>
      </c>
      <c r="AY200" s="260" t="s">
        <v>177</v>
      </c>
    </row>
    <row r="201" s="14" customFormat="1">
      <c r="A201" s="14"/>
      <c r="B201" s="261"/>
      <c r="C201" s="262"/>
      <c r="D201" s="251" t="s">
        <v>185</v>
      </c>
      <c r="E201" s="263" t="s">
        <v>1</v>
      </c>
      <c r="F201" s="264" t="s">
        <v>187</v>
      </c>
      <c r="G201" s="262"/>
      <c r="H201" s="265">
        <v>313.63999999999999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185</v>
      </c>
      <c r="AU201" s="271" t="s">
        <v>86</v>
      </c>
      <c r="AV201" s="14" t="s">
        <v>184</v>
      </c>
      <c r="AW201" s="14" t="s">
        <v>33</v>
      </c>
      <c r="AX201" s="14" t="s">
        <v>84</v>
      </c>
      <c r="AY201" s="271" t="s">
        <v>177</v>
      </c>
    </row>
    <row r="202" s="2" customFormat="1" ht="16.5" customHeight="1">
      <c r="A202" s="39"/>
      <c r="B202" s="40"/>
      <c r="C202" s="293" t="s">
        <v>222</v>
      </c>
      <c r="D202" s="293" t="s">
        <v>375</v>
      </c>
      <c r="E202" s="294" t="s">
        <v>1564</v>
      </c>
      <c r="F202" s="295" t="s">
        <v>1565</v>
      </c>
      <c r="G202" s="296" t="s">
        <v>227</v>
      </c>
      <c r="H202" s="297">
        <v>313.63999999999999</v>
      </c>
      <c r="I202" s="298"/>
      <c r="J202" s="299">
        <f>ROUND(I202*H202,2)</f>
        <v>0</v>
      </c>
      <c r="K202" s="295" t="s">
        <v>183</v>
      </c>
      <c r="L202" s="300"/>
      <c r="M202" s="301" t="s">
        <v>1</v>
      </c>
      <c r="N202" s="302" t="s">
        <v>41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198</v>
      </c>
      <c r="AT202" s="247" t="s">
        <v>375</v>
      </c>
      <c r="AU202" s="247" t="s">
        <v>86</v>
      </c>
      <c r="AY202" s="18" t="s">
        <v>177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84</v>
      </c>
      <c r="BK202" s="248">
        <f>ROUND(I202*H202,2)</f>
        <v>0</v>
      </c>
      <c r="BL202" s="18" t="s">
        <v>184</v>
      </c>
      <c r="BM202" s="247" t="s">
        <v>271</v>
      </c>
    </row>
    <row r="203" s="2" customFormat="1" ht="55.5" customHeight="1">
      <c r="A203" s="39"/>
      <c r="B203" s="40"/>
      <c r="C203" s="236" t="s">
        <v>273</v>
      </c>
      <c r="D203" s="236" t="s">
        <v>179</v>
      </c>
      <c r="E203" s="237" t="s">
        <v>1566</v>
      </c>
      <c r="F203" s="238" t="s">
        <v>1567</v>
      </c>
      <c r="G203" s="239" t="s">
        <v>429</v>
      </c>
      <c r="H203" s="240">
        <v>48</v>
      </c>
      <c r="I203" s="241"/>
      <c r="J203" s="242">
        <f>ROUND(I203*H203,2)</f>
        <v>0</v>
      </c>
      <c r="K203" s="238" t="s">
        <v>183</v>
      </c>
      <c r="L203" s="45"/>
      <c r="M203" s="243" t="s">
        <v>1</v>
      </c>
      <c r="N203" s="244" t="s">
        <v>41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184</v>
      </c>
      <c r="AT203" s="247" t="s">
        <v>179</v>
      </c>
      <c r="AU203" s="247" t="s">
        <v>86</v>
      </c>
      <c r="AY203" s="18" t="s">
        <v>177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84</v>
      </c>
      <c r="BK203" s="248">
        <f>ROUND(I203*H203,2)</f>
        <v>0</v>
      </c>
      <c r="BL203" s="18" t="s">
        <v>184</v>
      </c>
      <c r="BM203" s="247" t="s">
        <v>276</v>
      </c>
    </row>
    <row r="204" s="15" customFormat="1">
      <c r="A204" s="15"/>
      <c r="B204" s="272"/>
      <c r="C204" s="273"/>
      <c r="D204" s="251" t="s">
        <v>185</v>
      </c>
      <c r="E204" s="274" t="s">
        <v>1</v>
      </c>
      <c r="F204" s="275" t="s">
        <v>1568</v>
      </c>
      <c r="G204" s="273"/>
      <c r="H204" s="274" t="s">
        <v>1</v>
      </c>
      <c r="I204" s="276"/>
      <c r="J204" s="273"/>
      <c r="K204" s="273"/>
      <c r="L204" s="277"/>
      <c r="M204" s="278"/>
      <c r="N204" s="279"/>
      <c r="O204" s="279"/>
      <c r="P204" s="279"/>
      <c r="Q204" s="279"/>
      <c r="R204" s="279"/>
      <c r="S204" s="279"/>
      <c r="T204" s="28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1" t="s">
        <v>185</v>
      </c>
      <c r="AU204" s="281" t="s">
        <v>86</v>
      </c>
      <c r="AV204" s="15" t="s">
        <v>84</v>
      </c>
      <c r="AW204" s="15" t="s">
        <v>33</v>
      </c>
      <c r="AX204" s="15" t="s">
        <v>76</v>
      </c>
      <c r="AY204" s="281" t="s">
        <v>177</v>
      </c>
    </row>
    <row r="205" s="13" customFormat="1">
      <c r="A205" s="13"/>
      <c r="B205" s="249"/>
      <c r="C205" s="250"/>
      <c r="D205" s="251" t="s">
        <v>185</v>
      </c>
      <c r="E205" s="252" t="s">
        <v>1</v>
      </c>
      <c r="F205" s="253" t="s">
        <v>1569</v>
      </c>
      <c r="G205" s="250"/>
      <c r="H205" s="254">
        <v>48</v>
      </c>
      <c r="I205" s="255"/>
      <c r="J205" s="250"/>
      <c r="K205" s="250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185</v>
      </c>
      <c r="AU205" s="260" t="s">
        <v>86</v>
      </c>
      <c r="AV205" s="13" t="s">
        <v>86</v>
      </c>
      <c r="AW205" s="13" t="s">
        <v>33</v>
      </c>
      <c r="AX205" s="13" t="s">
        <v>76</v>
      </c>
      <c r="AY205" s="260" t="s">
        <v>177</v>
      </c>
    </row>
    <row r="206" s="14" customFormat="1">
      <c r="A206" s="14"/>
      <c r="B206" s="261"/>
      <c r="C206" s="262"/>
      <c r="D206" s="251" t="s">
        <v>185</v>
      </c>
      <c r="E206" s="263" t="s">
        <v>1</v>
      </c>
      <c r="F206" s="264" t="s">
        <v>187</v>
      </c>
      <c r="G206" s="262"/>
      <c r="H206" s="265">
        <v>48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1" t="s">
        <v>185</v>
      </c>
      <c r="AU206" s="271" t="s">
        <v>86</v>
      </c>
      <c r="AV206" s="14" t="s">
        <v>184</v>
      </c>
      <c r="AW206" s="14" t="s">
        <v>33</v>
      </c>
      <c r="AX206" s="14" t="s">
        <v>84</v>
      </c>
      <c r="AY206" s="271" t="s">
        <v>177</v>
      </c>
    </row>
    <row r="207" s="2" customFormat="1" ht="16.5" customHeight="1">
      <c r="A207" s="39"/>
      <c r="B207" s="40"/>
      <c r="C207" s="236" t="s">
        <v>228</v>
      </c>
      <c r="D207" s="236" t="s">
        <v>179</v>
      </c>
      <c r="E207" s="237" t="s">
        <v>1467</v>
      </c>
      <c r="F207" s="238" t="s">
        <v>1468</v>
      </c>
      <c r="G207" s="239" t="s">
        <v>182</v>
      </c>
      <c r="H207" s="240">
        <v>0.69999999999999996</v>
      </c>
      <c r="I207" s="241"/>
      <c r="J207" s="242">
        <f>ROUND(I207*H207,2)</f>
        <v>0</v>
      </c>
      <c r="K207" s="238" t="s">
        <v>183</v>
      </c>
      <c r="L207" s="45"/>
      <c r="M207" s="243" t="s">
        <v>1</v>
      </c>
      <c r="N207" s="244" t="s">
        <v>41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184</v>
      </c>
      <c r="AT207" s="247" t="s">
        <v>179</v>
      </c>
      <c r="AU207" s="247" t="s">
        <v>86</v>
      </c>
      <c r="AY207" s="18" t="s">
        <v>177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84</v>
      </c>
      <c r="BK207" s="248">
        <f>ROUND(I207*H207,2)</f>
        <v>0</v>
      </c>
      <c r="BL207" s="18" t="s">
        <v>184</v>
      </c>
      <c r="BM207" s="247" t="s">
        <v>289</v>
      </c>
    </row>
    <row r="208" s="15" customFormat="1">
      <c r="A208" s="15"/>
      <c r="B208" s="272"/>
      <c r="C208" s="273"/>
      <c r="D208" s="251" t="s">
        <v>185</v>
      </c>
      <c r="E208" s="274" t="s">
        <v>1</v>
      </c>
      <c r="F208" s="275" t="s">
        <v>1570</v>
      </c>
      <c r="G208" s="273"/>
      <c r="H208" s="274" t="s">
        <v>1</v>
      </c>
      <c r="I208" s="276"/>
      <c r="J208" s="273"/>
      <c r="K208" s="273"/>
      <c r="L208" s="277"/>
      <c r="M208" s="278"/>
      <c r="N208" s="279"/>
      <c r="O208" s="279"/>
      <c r="P208" s="279"/>
      <c r="Q208" s="279"/>
      <c r="R208" s="279"/>
      <c r="S208" s="279"/>
      <c r="T208" s="28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1" t="s">
        <v>185</v>
      </c>
      <c r="AU208" s="281" t="s">
        <v>86</v>
      </c>
      <c r="AV208" s="15" t="s">
        <v>84</v>
      </c>
      <c r="AW208" s="15" t="s">
        <v>33</v>
      </c>
      <c r="AX208" s="15" t="s">
        <v>76</v>
      </c>
      <c r="AY208" s="281" t="s">
        <v>177</v>
      </c>
    </row>
    <row r="209" s="13" customFormat="1">
      <c r="A209" s="13"/>
      <c r="B209" s="249"/>
      <c r="C209" s="250"/>
      <c r="D209" s="251" t="s">
        <v>185</v>
      </c>
      <c r="E209" s="252" t="s">
        <v>1</v>
      </c>
      <c r="F209" s="253" t="s">
        <v>1571</v>
      </c>
      <c r="G209" s="250"/>
      <c r="H209" s="254">
        <v>0.69999999999999996</v>
      </c>
      <c r="I209" s="255"/>
      <c r="J209" s="250"/>
      <c r="K209" s="250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185</v>
      </c>
      <c r="AU209" s="260" t="s">
        <v>86</v>
      </c>
      <c r="AV209" s="13" t="s">
        <v>86</v>
      </c>
      <c r="AW209" s="13" t="s">
        <v>33</v>
      </c>
      <c r="AX209" s="13" t="s">
        <v>76</v>
      </c>
      <c r="AY209" s="260" t="s">
        <v>177</v>
      </c>
    </row>
    <row r="210" s="14" customFormat="1">
      <c r="A210" s="14"/>
      <c r="B210" s="261"/>
      <c r="C210" s="262"/>
      <c r="D210" s="251" t="s">
        <v>185</v>
      </c>
      <c r="E210" s="263" t="s">
        <v>1</v>
      </c>
      <c r="F210" s="264" t="s">
        <v>187</v>
      </c>
      <c r="G210" s="262"/>
      <c r="H210" s="265">
        <v>0.69999999999999996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1" t="s">
        <v>185</v>
      </c>
      <c r="AU210" s="271" t="s">
        <v>86</v>
      </c>
      <c r="AV210" s="14" t="s">
        <v>184</v>
      </c>
      <c r="AW210" s="14" t="s">
        <v>33</v>
      </c>
      <c r="AX210" s="14" t="s">
        <v>84</v>
      </c>
      <c r="AY210" s="271" t="s">
        <v>177</v>
      </c>
    </row>
    <row r="211" s="2" customFormat="1" ht="16.5" customHeight="1">
      <c r="A211" s="39"/>
      <c r="B211" s="40"/>
      <c r="C211" s="293" t="s">
        <v>7</v>
      </c>
      <c r="D211" s="293" t="s">
        <v>375</v>
      </c>
      <c r="E211" s="294" t="s">
        <v>1471</v>
      </c>
      <c r="F211" s="295" t="s">
        <v>1472</v>
      </c>
      <c r="G211" s="296" t="s">
        <v>242</v>
      </c>
      <c r="H211" s="297">
        <v>0.97999999999999998</v>
      </c>
      <c r="I211" s="298"/>
      <c r="J211" s="299">
        <f>ROUND(I211*H211,2)</f>
        <v>0</v>
      </c>
      <c r="K211" s="295" t="s">
        <v>183</v>
      </c>
      <c r="L211" s="300"/>
      <c r="M211" s="301" t="s">
        <v>1</v>
      </c>
      <c r="N211" s="302" t="s">
        <v>41</v>
      </c>
      <c r="O211" s="92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7" t="s">
        <v>198</v>
      </c>
      <c r="AT211" s="247" t="s">
        <v>375</v>
      </c>
      <c r="AU211" s="247" t="s">
        <v>86</v>
      </c>
      <c r="AY211" s="18" t="s">
        <v>177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8" t="s">
        <v>84</v>
      </c>
      <c r="BK211" s="248">
        <f>ROUND(I211*H211,2)</f>
        <v>0</v>
      </c>
      <c r="BL211" s="18" t="s">
        <v>184</v>
      </c>
      <c r="BM211" s="247" t="s">
        <v>292</v>
      </c>
    </row>
    <row r="212" s="13" customFormat="1">
      <c r="A212" s="13"/>
      <c r="B212" s="249"/>
      <c r="C212" s="250"/>
      <c r="D212" s="251" t="s">
        <v>185</v>
      </c>
      <c r="E212" s="252" t="s">
        <v>1</v>
      </c>
      <c r="F212" s="253" t="s">
        <v>1572</v>
      </c>
      <c r="G212" s="250"/>
      <c r="H212" s="254">
        <v>0.97999999999999998</v>
      </c>
      <c r="I212" s="255"/>
      <c r="J212" s="250"/>
      <c r="K212" s="250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185</v>
      </c>
      <c r="AU212" s="260" t="s">
        <v>86</v>
      </c>
      <c r="AV212" s="13" t="s">
        <v>86</v>
      </c>
      <c r="AW212" s="13" t="s">
        <v>33</v>
      </c>
      <c r="AX212" s="13" t="s">
        <v>76</v>
      </c>
      <c r="AY212" s="260" t="s">
        <v>177</v>
      </c>
    </row>
    <row r="213" s="14" customFormat="1">
      <c r="A213" s="14"/>
      <c r="B213" s="261"/>
      <c r="C213" s="262"/>
      <c r="D213" s="251" t="s">
        <v>185</v>
      </c>
      <c r="E213" s="263" t="s">
        <v>1</v>
      </c>
      <c r="F213" s="264" t="s">
        <v>187</v>
      </c>
      <c r="G213" s="262"/>
      <c r="H213" s="265">
        <v>0.97999999999999998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1" t="s">
        <v>185</v>
      </c>
      <c r="AU213" s="271" t="s">
        <v>86</v>
      </c>
      <c r="AV213" s="14" t="s">
        <v>184</v>
      </c>
      <c r="AW213" s="14" t="s">
        <v>33</v>
      </c>
      <c r="AX213" s="14" t="s">
        <v>84</v>
      </c>
      <c r="AY213" s="271" t="s">
        <v>177</v>
      </c>
    </row>
    <row r="214" s="12" customFormat="1" ht="22.8" customHeight="1">
      <c r="A214" s="12"/>
      <c r="B214" s="220"/>
      <c r="C214" s="221"/>
      <c r="D214" s="222" t="s">
        <v>75</v>
      </c>
      <c r="E214" s="234" t="s">
        <v>184</v>
      </c>
      <c r="F214" s="234" t="s">
        <v>303</v>
      </c>
      <c r="G214" s="221"/>
      <c r="H214" s="221"/>
      <c r="I214" s="224"/>
      <c r="J214" s="235">
        <f>BK214</f>
        <v>0</v>
      </c>
      <c r="K214" s="221"/>
      <c r="L214" s="226"/>
      <c r="M214" s="227"/>
      <c r="N214" s="228"/>
      <c r="O214" s="228"/>
      <c r="P214" s="229">
        <f>SUM(P215:P219)</f>
        <v>0</v>
      </c>
      <c r="Q214" s="228"/>
      <c r="R214" s="229">
        <f>SUM(R215:R219)</f>
        <v>0</v>
      </c>
      <c r="S214" s="228"/>
      <c r="T214" s="230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1" t="s">
        <v>84</v>
      </c>
      <c r="AT214" s="232" t="s">
        <v>75</v>
      </c>
      <c r="AU214" s="232" t="s">
        <v>84</v>
      </c>
      <c r="AY214" s="231" t="s">
        <v>177</v>
      </c>
      <c r="BK214" s="233">
        <f>SUM(BK215:BK219)</f>
        <v>0</v>
      </c>
    </row>
    <row r="215" s="2" customFormat="1" ht="44.25" customHeight="1">
      <c r="A215" s="39"/>
      <c r="B215" s="40"/>
      <c r="C215" s="236" t="s">
        <v>239</v>
      </c>
      <c r="D215" s="236" t="s">
        <v>179</v>
      </c>
      <c r="E215" s="237" t="s">
        <v>1573</v>
      </c>
      <c r="F215" s="238" t="s">
        <v>1574</v>
      </c>
      <c r="G215" s="239" t="s">
        <v>182</v>
      </c>
      <c r="H215" s="240">
        <v>0.64000000000000001</v>
      </c>
      <c r="I215" s="241"/>
      <c r="J215" s="242">
        <f>ROUND(I215*H215,2)</f>
        <v>0</v>
      </c>
      <c r="K215" s="238" t="s">
        <v>183</v>
      </c>
      <c r="L215" s="45"/>
      <c r="M215" s="243" t="s">
        <v>1</v>
      </c>
      <c r="N215" s="244" t="s">
        <v>41</v>
      </c>
      <c r="O215" s="92"/>
      <c r="P215" s="245">
        <f>O215*H215</f>
        <v>0</v>
      </c>
      <c r="Q215" s="245">
        <v>0</v>
      </c>
      <c r="R215" s="245">
        <f>Q215*H215</f>
        <v>0</v>
      </c>
      <c r="S215" s="245">
        <v>0</v>
      </c>
      <c r="T215" s="24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7" t="s">
        <v>184</v>
      </c>
      <c r="AT215" s="247" t="s">
        <v>179</v>
      </c>
      <c r="AU215" s="247" t="s">
        <v>86</v>
      </c>
      <c r="AY215" s="18" t="s">
        <v>177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8" t="s">
        <v>84</v>
      </c>
      <c r="BK215" s="248">
        <f>ROUND(I215*H215,2)</f>
        <v>0</v>
      </c>
      <c r="BL215" s="18" t="s">
        <v>184</v>
      </c>
      <c r="BM215" s="247" t="s">
        <v>295</v>
      </c>
    </row>
    <row r="216" s="15" customFormat="1">
      <c r="A216" s="15"/>
      <c r="B216" s="272"/>
      <c r="C216" s="273"/>
      <c r="D216" s="251" t="s">
        <v>185</v>
      </c>
      <c r="E216" s="274" t="s">
        <v>1</v>
      </c>
      <c r="F216" s="275" t="s">
        <v>1538</v>
      </c>
      <c r="G216" s="273"/>
      <c r="H216" s="274" t="s">
        <v>1</v>
      </c>
      <c r="I216" s="276"/>
      <c r="J216" s="273"/>
      <c r="K216" s="273"/>
      <c r="L216" s="277"/>
      <c r="M216" s="278"/>
      <c r="N216" s="279"/>
      <c r="O216" s="279"/>
      <c r="P216" s="279"/>
      <c r="Q216" s="279"/>
      <c r="R216" s="279"/>
      <c r="S216" s="279"/>
      <c r="T216" s="28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1" t="s">
        <v>185</v>
      </c>
      <c r="AU216" s="281" t="s">
        <v>86</v>
      </c>
      <c r="AV216" s="15" t="s">
        <v>84</v>
      </c>
      <c r="AW216" s="15" t="s">
        <v>33</v>
      </c>
      <c r="AX216" s="15" t="s">
        <v>76</v>
      </c>
      <c r="AY216" s="281" t="s">
        <v>177</v>
      </c>
    </row>
    <row r="217" s="13" customFormat="1">
      <c r="A217" s="13"/>
      <c r="B217" s="249"/>
      <c r="C217" s="250"/>
      <c r="D217" s="251" t="s">
        <v>185</v>
      </c>
      <c r="E217" s="252" t="s">
        <v>1</v>
      </c>
      <c r="F217" s="253" t="s">
        <v>1575</v>
      </c>
      <c r="G217" s="250"/>
      <c r="H217" s="254">
        <v>0.64000000000000001</v>
      </c>
      <c r="I217" s="255"/>
      <c r="J217" s="250"/>
      <c r="K217" s="250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185</v>
      </c>
      <c r="AU217" s="260" t="s">
        <v>86</v>
      </c>
      <c r="AV217" s="13" t="s">
        <v>86</v>
      </c>
      <c r="AW217" s="13" t="s">
        <v>33</v>
      </c>
      <c r="AX217" s="13" t="s">
        <v>76</v>
      </c>
      <c r="AY217" s="260" t="s">
        <v>177</v>
      </c>
    </row>
    <row r="218" s="14" customFormat="1">
      <c r="A218" s="14"/>
      <c r="B218" s="261"/>
      <c r="C218" s="262"/>
      <c r="D218" s="251" t="s">
        <v>185</v>
      </c>
      <c r="E218" s="263" t="s">
        <v>1</v>
      </c>
      <c r="F218" s="264" t="s">
        <v>187</v>
      </c>
      <c r="G218" s="262"/>
      <c r="H218" s="265">
        <v>0.64000000000000001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1" t="s">
        <v>185</v>
      </c>
      <c r="AU218" s="271" t="s">
        <v>86</v>
      </c>
      <c r="AV218" s="14" t="s">
        <v>184</v>
      </c>
      <c r="AW218" s="14" t="s">
        <v>33</v>
      </c>
      <c r="AX218" s="14" t="s">
        <v>84</v>
      </c>
      <c r="AY218" s="271" t="s">
        <v>177</v>
      </c>
    </row>
    <row r="219" s="2" customFormat="1" ht="16.5" customHeight="1">
      <c r="A219" s="39"/>
      <c r="B219" s="40"/>
      <c r="C219" s="293" t="s">
        <v>297</v>
      </c>
      <c r="D219" s="293" t="s">
        <v>375</v>
      </c>
      <c r="E219" s="294" t="s">
        <v>1576</v>
      </c>
      <c r="F219" s="295" t="s">
        <v>1577</v>
      </c>
      <c r="G219" s="296" t="s">
        <v>242</v>
      </c>
      <c r="H219" s="297">
        <v>2.5</v>
      </c>
      <c r="I219" s="298"/>
      <c r="J219" s="299">
        <f>ROUND(I219*H219,2)</f>
        <v>0</v>
      </c>
      <c r="K219" s="295" t="s">
        <v>183</v>
      </c>
      <c r="L219" s="300"/>
      <c r="M219" s="301" t="s">
        <v>1</v>
      </c>
      <c r="N219" s="302" t="s">
        <v>41</v>
      </c>
      <c r="O219" s="92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198</v>
      </c>
      <c r="AT219" s="247" t="s">
        <v>375</v>
      </c>
      <c r="AU219" s="247" t="s">
        <v>86</v>
      </c>
      <c r="AY219" s="18" t="s">
        <v>177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84</v>
      </c>
      <c r="BK219" s="248">
        <f>ROUND(I219*H219,2)</f>
        <v>0</v>
      </c>
      <c r="BL219" s="18" t="s">
        <v>184</v>
      </c>
      <c r="BM219" s="247" t="s">
        <v>300</v>
      </c>
    </row>
    <row r="220" s="12" customFormat="1" ht="22.8" customHeight="1">
      <c r="A220" s="12"/>
      <c r="B220" s="220"/>
      <c r="C220" s="221"/>
      <c r="D220" s="222" t="s">
        <v>75</v>
      </c>
      <c r="E220" s="234" t="s">
        <v>198</v>
      </c>
      <c r="F220" s="234" t="s">
        <v>1125</v>
      </c>
      <c r="G220" s="221"/>
      <c r="H220" s="221"/>
      <c r="I220" s="224"/>
      <c r="J220" s="235">
        <f>BK220</f>
        <v>0</v>
      </c>
      <c r="K220" s="221"/>
      <c r="L220" s="226"/>
      <c r="M220" s="227"/>
      <c r="N220" s="228"/>
      <c r="O220" s="228"/>
      <c r="P220" s="229">
        <f>SUM(P221:P232)</f>
        <v>0</v>
      </c>
      <c r="Q220" s="228"/>
      <c r="R220" s="229">
        <f>SUM(R221:R232)</f>
        <v>0</v>
      </c>
      <c r="S220" s="228"/>
      <c r="T220" s="230">
        <f>SUM(T221:T232)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1" t="s">
        <v>84</v>
      </c>
      <c r="AT220" s="232" t="s">
        <v>75</v>
      </c>
      <c r="AU220" s="232" t="s">
        <v>84</v>
      </c>
      <c r="AY220" s="231" t="s">
        <v>177</v>
      </c>
      <c r="BK220" s="233">
        <f>SUM(BK221:BK232)</f>
        <v>0</v>
      </c>
    </row>
    <row r="221" s="2" customFormat="1" ht="33" customHeight="1">
      <c r="A221" s="39"/>
      <c r="B221" s="40"/>
      <c r="C221" s="236" t="s">
        <v>243</v>
      </c>
      <c r="D221" s="236" t="s">
        <v>179</v>
      </c>
      <c r="E221" s="237" t="s">
        <v>1483</v>
      </c>
      <c r="F221" s="238" t="s">
        <v>1484</v>
      </c>
      <c r="G221" s="239" t="s">
        <v>429</v>
      </c>
      <c r="H221" s="240">
        <v>12</v>
      </c>
      <c r="I221" s="241"/>
      <c r="J221" s="242">
        <f>ROUND(I221*H221,2)</f>
        <v>0</v>
      </c>
      <c r="K221" s="238" t="s">
        <v>183</v>
      </c>
      <c r="L221" s="45"/>
      <c r="M221" s="243" t="s">
        <v>1</v>
      </c>
      <c r="N221" s="244" t="s">
        <v>41</v>
      </c>
      <c r="O221" s="92"/>
      <c r="P221" s="245">
        <f>O221*H221</f>
        <v>0</v>
      </c>
      <c r="Q221" s="245">
        <v>0</v>
      </c>
      <c r="R221" s="245">
        <f>Q221*H221</f>
        <v>0</v>
      </c>
      <c r="S221" s="245">
        <v>0</v>
      </c>
      <c r="T221" s="24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7" t="s">
        <v>184</v>
      </c>
      <c r="AT221" s="247" t="s">
        <v>179</v>
      </c>
      <c r="AU221" s="247" t="s">
        <v>86</v>
      </c>
      <c r="AY221" s="18" t="s">
        <v>177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8" t="s">
        <v>84</v>
      </c>
      <c r="BK221" s="248">
        <f>ROUND(I221*H221,2)</f>
        <v>0</v>
      </c>
      <c r="BL221" s="18" t="s">
        <v>184</v>
      </c>
      <c r="BM221" s="247" t="s">
        <v>306</v>
      </c>
    </row>
    <row r="222" s="15" customFormat="1">
      <c r="A222" s="15"/>
      <c r="B222" s="272"/>
      <c r="C222" s="273"/>
      <c r="D222" s="251" t="s">
        <v>185</v>
      </c>
      <c r="E222" s="274" t="s">
        <v>1</v>
      </c>
      <c r="F222" s="275" t="s">
        <v>1538</v>
      </c>
      <c r="G222" s="273"/>
      <c r="H222" s="274" t="s">
        <v>1</v>
      </c>
      <c r="I222" s="276"/>
      <c r="J222" s="273"/>
      <c r="K222" s="273"/>
      <c r="L222" s="277"/>
      <c r="M222" s="278"/>
      <c r="N222" s="279"/>
      <c r="O222" s="279"/>
      <c r="P222" s="279"/>
      <c r="Q222" s="279"/>
      <c r="R222" s="279"/>
      <c r="S222" s="279"/>
      <c r="T222" s="28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1" t="s">
        <v>185</v>
      </c>
      <c r="AU222" s="281" t="s">
        <v>86</v>
      </c>
      <c r="AV222" s="15" t="s">
        <v>84</v>
      </c>
      <c r="AW222" s="15" t="s">
        <v>33</v>
      </c>
      <c r="AX222" s="15" t="s">
        <v>76</v>
      </c>
      <c r="AY222" s="281" t="s">
        <v>177</v>
      </c>
    </row>
    <row r="223" s="13" customFormat="1">
      <c r="A223" s="13"/>
      <c r="B223" s="249"/>
      <c r="C223" s="250"/>
      <c r="D223" s="251" t="s">
        <v>185</v>
      </c>
      <c r="E223" s="252" t="s">
        <v>1</v>
      </c>
      <c r="F223" s="253" t="s">
        <v>1578</v>
      </c>
      <c r="G223" s="250"/>
      <c r="H223" s="254">
        <v>12</v>
      </c>
      <c r="I223" s="255"/>
      <c r="J223" s="250"/>
      <c r="K223" s="250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185</v>
      </c>
      <c r="AU223" s="260" t="s">
        <v>86</v>
      </c>
      <c r="AV223" s="13" t="s">
        <v>86</v>
      </c>
      <c r="AW223" s="13" t="s">
        <v>33</v>
      </c>
      <c r="AX223" s="13" t="s">
        <v>76</v>
      </c>
      <c r="AY223" s="260" t="s">
        <v>177</v>
      </c>
    </row>
    <row r="224" s="14" customFormat="1">
      <c r="A224" s="14"/>
      <c r="B224" s="261"/>
      <c r="C224" s="262"/>
      <c r="D224" s="251" t="s">
        <v>185</v>
      </c>
      <c r="E224" s="263" t="s">
        <v>1</v>
      </c>
      <c r="F224" s="264" t="s">
        <v>187</v>
      </c>
      <c r="G224" s="262"/>
      <c r="H224" s="265">
        <v>12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185</v>
      </c>
      <c r="AU224" s="271" t="s">
        <v>86</v>
      </c>
      <c r="AV224" s="14" t="s">
        <v>184</v>
      </c>
      <c r="AW224" s="14" t="s">
        <v>33</v>
      </c>
      <c r="AX224" s="14" t="s">
        <v>84</v>
      </c>
      <c r="AY224" s="271" t="s">
        <v>177</v>
      </c>
    </row>
    <row r="225" s="2" customFormat="1" ht="21.75" customHeight="1">
      <c r="A225" s="39"/>
      <c r="B225" s="40"/>
      <c r="C225" s="293" t="s">
        <v>309</v>
      </c>
      <c r="D225" s="293" t="s">
        <v>375</v>
      </c>
      <c r="E225" s="294" t="s">
        <v>1485</v>
      </c>
      <c r="F225" s="295" t="s">
        <v>1486</v>
      </c>
      <c r="G225" s="296" t="s">
        <v>429</v>
      </c>
      <c r="H225" s="297">
        <v>12</v>
      </c>
      <c r="I225" s="298"/>
      <c r="J225" s="299">
        <f>ROUND(I225*H225,2)</f>
        <v>0</v>
      </c>
      <c r="K225" s="295" t="s">
        <v>183</v>
      </c>
      <c r="L225" s="300"/>
      <c r="M225" s="301" t="s">
        <v>1</v>
      </c>
      <c r="N225" s="302" t="s">
        <v>41</v>
      </c>
      <c r="O225" s="92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198</v>
      </c>
      <c r="AT225" s="247" t="s">
        <v>375</v>
      </c>
      <c r="AU225" s="247" t="s">
        <v>86</v>
      </c>
      <c r="AY225" s="18" t="s">
        <v>177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84</v>
      </c>
      <c r="BK225" s="248">
        <f>ROUND(I225*H225,2)</f>
        <v>0</v>
      </c>
      <c r="BL225" s="18" t="s">
        <v>184</v>
      </c>
      <c r="BM225" s="247" t="s">
        <v>312</v>
      </c>
    </row>
    <row r="226" s="2" customFormat="1" ht="21.75" customHeight="1">
      <c r="A226" s="39"/>
      <c r="B226" s="40"/>
      <c r="C226" s="236" t="s">
        <v>247</v>
      </c>
      <c r="D226" s="236" t="s">
        <v>179</v>
      </c>
      <c r="E226" s="237" t="s">
        <v>1579</v>
      </c>
      <c r="F226" s="238" t="s">
        <v>1580</v>
      </c>
      <c r="G226" s="239" t="s">
        <v>288</v>
      </c>
      <c r="H226" s="240">
        <v>6</v>
      </c>
      <c r="I226" s="241"/>
      <c r="J226" s="242">
        <f>ROUND(I226*H226,2)</f>
        <v>0</v>
      </c>
      <c r="K226" s="238" t="s">
        <v>183</v>
      </c>
      <c r="L226" s="45"/>
      <c r="M226" s="243" t="s">
        <v>1</v>
      </c>
      <c r="N226" s="244" t="s">
        <v>41</v>
      </c>
      <c r="O226" s="92"/>
      <c r="P226" s="245">
        <f>O226*H226</f>
        <v>0</v>
      </c>
      <c r="Q226" s="245">
        <v>0</v>
      </c>
      <c r="R226" s="245">
        <f>Q226*H226</f>
        <v>0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184</v>
      </c>
      <c r="AT226" s="247" t="s">
        <v>179</v>
      </c>
      <c r="AU226" s="247" t="s">
        <v>86</v>
      </c>
      <c r="AY226" s="18" t="s">
        <v>177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84</v>
      </c>
      <c r="BK226" s="248">
        <f>ROUND(I226*H226,2)</f>
        <v>0</v>
      </c>
      <c r="BL226" s="18" t="s">
        <v>184</v>
      </c>
      <c r="BM226" s="247" t="s">
        <v>319</v>
      </c>
    </row>
    <row r="227" s="2" customFormat="1" ht="16.5" customHeight="1">
      <c r="A227" s="39"/>
      <c r="B227" s="40"/>
      <c r="C227" s="293" t="s">
        <v>325</v>
      </c>
      <c r="D227" s="293" t="s">
        <v>375</v>
      </c>
      <c r="E227" s="294" t="s">
        <v>1581</v>
      </c>
      <c r="F227" s="295" t="s">
        <v>1582</v>
      </c>
      <c r="G227" s="296" t="s">
        <v>288</v>
      </c>
      <c r="H227" s="297">
        <v>1</v>
      </c>
      <c r="I227" s="298"/>
      <c r="J227" s="299">
        <f>ROUND(I227*H227,2)</f>
        <v>0</v>
      </c>
      <c r="K227" s="295" t="s">
        <v>183</v>
      </c>
      <c r="L227" s="300"/>
      <c r="M227" s="301" t="s">
        <v>1</v>
      </c>
      <c r="N227" s="302" t="s">
        <v>41</v>
      </c>
      <c r="O227" s="92"/>
      <c r="P227" s="245">
        <f>O227*H227</f>
        <v>0</v>
      </c>
      <c r="Q227" s="245">
        <v>0</v>
      </c>
      <c r="R227" s="245">
        <f>Q227*H227</f>
        <v>0</v>
      </c>
      <c r="S227" s="245">
        <v>0</v>
      </c>
      <c r="T227" s="24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7" t="s">
        <v>198</v>
      </c>
      <c r="AT227" s="247" t="s">
        <v>375</v>
      </c>
      <c r="AU227" s="247" t="s">
        <v>86</v>
      </c>
      <c r="AY227" s="18" t="s">
        <v>177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8" t="s">
        <v>84</v>
      </c>
      <c r="BK227" s="248">
        <f>ROUND(I227*H227,2)</f>
        <v>0</v>
      </c>
      <c r="BL227" s="18" t="s">
        <v>184</v>
      </c>
      <c r="BM227" s="247" t="s">
        <v>328</v>
      </c>
    </row>
    <row r="228" s="2" customFormat="1" ht="21.75" customHeight="1">
      <c r="A228" s="39"/>
      <c r="B228" s="40"/>
      <c r="C228" s="293" t="s">
        <v>252</v>
      </c>
      <c r="D228" s="293" t="s">
        <v>375</v>
      </c>
      <c r="E228" s="294" t="s">
        <v>1583</v>
      </c>
      <c r="F228" s="295" t="s">
        <v>1584</v>
      </c>
      <c r="G228" s="296" t="s">
        <v>288</v>
      </c>
      <c r="H228" s="297">
        <v>3</v>
      </c>
      <c r="I228" s="298"/>
      <c r="J228" s="299">
        <f>ROUND(I228*H228,2)</f>
        <v>0</v>
      </c>
      <c r="K228" s="295" t="s">
        <v>183</v>
      </c>
      <c r="L228" s="300"/>
      <c r="M228" s="301" t="s">
        <v>1</v>
      </c>
      <c r="N228" s="302" t="s">
        <v>41</v>
      </c>
      <c r="O228" s="92"/>
      <c r="P228" s="245">
        <f>O228*H228</f>
        <v>0</v>
      </c>
      <c r="Q228" s="245">
        <v>0</v>
      </c>
      <c r="R228" s="245">
        <f>Q228*H228</f>
        <v>0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198</v>
      </c>
      <c r="AT228" s="247" t="s">
        <v>375</v>
      </c>
      <c r="AU228" s="247" t="s">
        <v>86</v>
      </c>
      <c r="AY228" s="18" t="s">
        <v>177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84</v>
      </c>
      <c r="BK228" s="248">
        <f>ROUND(I228*H228,2)</f>
        <v>0</v>
      </c>
      <c r="BL228" s="18" t="s">
        <v>184</v>
      </c>
      <c r="BM228" s="247" t="s">
        <v>331</v>
      </c>
    </row>
    <row r="229" s="2" customFormat="1" ht="16.5" customHeight="1">
      <c r="A229" s="39"/>
      <c r="B229" s="40"/>
      <c r="C229" s="293" t="s">
        <v>334</v>
      </c>
      <c r="D229" s="293" t="s">
        <v>375</v>
      </c>
      <c r="E229" s="294" t="s">
        <v>1585</v>
      </c>
      <c r="F229" s="295" t="s">
        <v>1586</v>
      </c>
      <c r="G229" s="296" t="s">
        <v>288</v>
      </c>
      <c r="H229" s="297">
        <v>2</v>
      </c>
      <c r="I229" s="298"/>
      <c r="J229" s="299">
        <f>ROUND(I229*H229,2)</f>
        <v>0</v>
      </c>
      <c r="K229" s="295" t="s">
        <v>183</v>
      </c>
      <c r="L229" s="300"/>
      <c r="M229" s="301" t="s">
        <v>1</v>
      </c>
      <c r="N229" s="302" t="s">
        <v>41</v>
      </c>
      <c r="O229" s="92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7" t="s">
        <v>198</v>
      </c>
      <c r="AT229" s="247" t="s">
        <v>375</v>
      </c>
      <c r="AU229" s="247" t="s">
        <v>86</v>
      </c>
      <c r="AY229" s="18" t="s">
        <v>177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" t="s">
        <v>84</v>
      </c>
      <c r="BK229" s="248">
        <f>ROUND(I229*H229,2)</f>
        <v>0</v>
      </c>
      <c r="BL229" s="18" t="s">
        <v>184</v>
      </c>
      <c r="BM229" s="247" t="s">
        <v>337</v>
      </c>
    </row>
    <row r="230" s="2" customFormat="1" ht="33" customHeight="1">
      <c r="A230" s="39"/>
      <c r="B230" s="40"/>
      <c r="C230" s="236" t="s">
        <v>257</v>
      </c>
      <c r="D230" s="236" t="s">
        <v>179</v>
      </c>
      <c r="E230" s="237" t="s">
        <v>1587</v>
      </c>
      <c r="F230" s="238" t="s">
        <v>1588</v>
      </c>
      <c r="G230" s="239" t="s">
        <v>288</v>
      </c>
      <c r="H230" s="240">
        <v>2</v>
      </c>
      <c r="I230" s="241"/>
      <c r="J230" s="242">
        <f>ROUND(I230*H230,2)</f>
        <v>0</v>
      </c>
      <c r="K230" s="238" t="s">
        <v>183</v>
      </c>
      <c r="L230" s="45"/>
      <c r="M230" s="243" t="s">
        <v>1</v>
      </c>
      <c r="N230" s="244" t="s">
        <v>41</v>
      </c>
      <c r="O230" s="92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184</v>
      </c>
      <c r="AT230" s="247" t="s">
        <v>179</v>
      </c>
      <c r="AU230" s="247" t="s">
        <v>86</v>
      </c>
      <c r="AY230" s="18" t="s">
        <v>177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84</v>
      </c>
      <c r="BK230" s="248">
        <f>ROUND(I230*H230,2)</f>
        <v>0</v>
      </c>
      <c r="BL230" s="18" t="s">
        <v>184</v>
      </c>
      <c r="BM230" s="247" t="s">
        <v>343</v>
      </c>
    </row>
    <row r="231" s="2" customFormat="1" ht="16.5" customHeight="1">
      <c r="A231" s="39"/>
      <c r="B231" s="40"/>
      <c r="C231" s="293" t="s">
        <v>350</v>
      </c>
      <c r="D231" s="293" t="s">
        <v>375</v>
      </c>
      <c r="E231" s="294" t="s">
        <v>1589</v>
      </c>
      <c r="F231" s="295" t="s">
        <v>1590</v>
      </c>
      <c r="G231" s="296" t="s">
        <v>288</v>
      </c>
      <c r="H231" s="297">
        <v>2</v>
      </c>
      <c r="I231" s="298"/>
      <c r="J231" s="299">
        <f>ROUND(I231*H231,2)</f>
        <v>0</v>
      </c>
      <c r="K231" s="295" t="s">
        <v>183</v>
      </c>
      <c r="L231" s="300"/>
      <c r="M231" s="301" t="s">
        <v>1</v>
      </c>
      <c r="N231" s="302" t="s">
        <v>41</v>
      </c>
      <c r="O231" s="92"/>
      <c r="P231" s="245">
        <f>O231*H231</f>
        <v>0</v>
      </c>
      <c r="Q231" s="245">
        <v>0</v>
      </c>
      <c r="R231" s="245">
        <f>Q231*H231</f>
        <v>0</v>
      </c>
      <c r="S231" s="245">
        <v>0</v>
      </c>
      <c r="T231" s="24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7" t="s">
        <v>198</v>
      </c>
      <c r="AT231" s="247" t="s">
        <v>375</v>
      </c>
      <c r="AU231" s="247" t="s">
        <v>86</v>
      </c>
      <c r="AY231" s="18" t="s">
        <v>177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8" t="s">
        <v>84</v>
      </c>
      <c r="BK231" s="248">
        <f>ROUND(I231*H231,2)</f>
        <v>0</v>
      </c>
      <c r="BL231" s="18" t="s">
        <v>184</v>
      </c>
      <c r="BM231" s="247" t="s">
        <v>353</v>
      </c>
    </row>
    <row r="232" s="2" customFormat="1" ht="21.75" customHeight="1">
      <c r="A232" s="39"/>
      <c r="B232" s="40"/>
      <c r="C232" s="236" t="s">
        <v>260</v>
      </c>
      <c r="D232" s="236" t="s">
        <v>179</v>
      </c>
      <c r="E232" s="237" t="s">
        <v>1591</v>
      </c>
      <c r="F232" s="238" t="s">
        <v>1592</v>
      </c>
      <c r="G232" s="239" t="s">
        <v>288</v>
      </c>
      <c r="H232" s="240">
        <v>2</v>
      </c>
      <c r="I232" s="241"/>
      <c r="J232" s="242">
        <f>ROUND(I232*H232,2)</f>
        <v>0</v>
      </c>
      <c r="K232" s="238" t="s">
        <v>183</v>
      </c>
      <c r="L232" s="45"/>
      <c r="M232" s="243" t="s">
        <v>1</v>
      </c>
      <c r="N232" s="244" t="s">
        <v>41</v>
      </c>
      <c r="O232" s="92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7" t="s">
        <v>184</v>
      </c>
      <c r="AT232" s="247" t="s">
        <v>179</v>
      </c>
      <c r="AU232" s="247" t="s">
        <v>86</v>
      </c>
      <c r="AY232" s="18" t="s">
        <v>177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8" t="s">
        <v>84</v>
      </c>
      <c r="BK232" s="248">
        <f>ROUND(I232*H232,2)</f>
        <v>0</v>
      </c>
      <c r="BL232" s="18" t="s">
        <v>184</v>
      </c>
      <c r="BM232" s="247" t="s">
        <v>356</v>
      </c>
    </row>
    <row r="233" s="12" customFormat="1" ht="22.8" customHeight="1">
      <c r="A233" s="12"/>
      <c r="B233" s="220"/>
      <c r="C233" s="221"/>
      <c r="D233" s="222" t="s">
        <v>75</v>
      </c>
      <c r="E233" s="234" t="s">
        <v>219</v>
      </c>
      <c r="F233" s="234" t="s">
        <v>389</v>
      </c>
      <c r="G233" s="221"/>
      <c r="H233" s="221"/>
      <c r="I233" s="224"/>
      <c r="J233" s="235">
        <f>BK233</f>
        <v>0</v>
      </c>
      <c r="K233" s="221"/>
      <c r="L233" s="226"/>
      <c r="M233" s="227"/>
      <c r="N233" s="228"/>
      <c r="O233" s="228"/>
      <c r="P233" s="229">
        <f>SUM(P234:P235)</f>
        <v>0</v>
      </c>
      <c r="Q233" s="228"/>
      <c r="R233" s="229">
        <f>SUM(R234:R235)</f>
        <v>0</v>
      </c>
      <c r="S233" s="228"/>
      <c r="T233" s="230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1" t="s">
        <v>84</v>
      </c>
      <c r="AT233" s="232" t="s">
        <v>75</v>
      </c>
      <c r="AU233" s="232" t="s">
        <v>84</v>
      </c>
      <c r="AY233" s="231" t="s">
        <v>177</v>
      </c>
      <c r="BK233" s="233">
        <f>SUM(BK234:BK235)</f>
        <v>0</v>
      </c>
    </row>
    <row r="234" s="2" customFormat="1" ht="44.25" customHeight="1">
      <c r="A234" s="39"/>
      <c r="B234" s="40"/>
      <c r="C234" s="236" t="s">
        <v>357</v>
      </c>
      <c r="D234" s="236" t="s">
        <v>179</v>
      </c>
      <c r="E234" s="237" t="s">
        <v>1593</v>
      </c>
      <c r="F234" s="238" t="s">
        <v>1594</v>
      </c>
      <c r="G234" s="239" t="s">
        <v>429</v>
      </c>
      <c r="H234" s="240">
        <v>6</v>
      </c>
      <c r="I234" s="241"/>
      <c r="J234" s="242">
        <f>ROUND(I234*H234,2)</f>
        <v>0</v>
      </c>
      <c r="K234" s="238" t="s">
        <v>183</v>
      </c>
      <c r="L234" s="45"/>
      <c r="M234" s="243" t="s">
        <v>1</v>
      </c>
      <c r="N234" s="244" t="s">
        <v>41</v>
      </c>
      <c r="O234" s="92"/>
      <c r="P234" s="245">
        <f>O234*H234</f>
        <v>0</v>
      </c>
      <c r="Q234" s="245">
        <v>0</v>
      </c>
      <c r="R234" s="245">
        <f>Q234*H234</f>
        <v>0</v>
      </c>
      <c r="S234" s="245">
        <v>0</v>
      </c>
      <c r="T234" s="24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7" t="s">
        <v>184</v>
      </c>
      <c r="AT234" s="247" t="s">
        <v>179</v>
      </c>
      <c r="AU234" s="247" t="s">
        <v>86</v>
      </c>
      <c r="AY234" s="18" t="s">
        <v>177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8" t="s">
        <v>84</v>
      </c>
      <c r="BK234" s="248">
        <f>ROUND(I234*H234,2)</f>
        <v>0</v>
      </c>
      <c r="BL234" s="18" t="s">
        <v>184</v>
      </c>
      <c r="BM234" s="247" t="s">
        <v>360</v>
      </c>
    </row>
    <row r="235" s="2" customFormat="1" ht="16.5" customHeight="1">
      <c r="A235" s="39"/>
      <c r="B235" s="40"/>
      <c r="C235" s="293" t="s">
        <v>266</v>
      </c>
      <c r="D235" s="293" t="s">
        <v>375</v>
      </c>
      <c r="E235" s="294" t="s">
        <v>1595</v>
      </c>
      <c r="F235" s="295" t="s">
        <v>1596</v>
      </c>
      <c r="G235" s="296" t="s">
        <v>429</v>
      </c>
      <c r="H235" s="297">
        <v>6</v>
      </c>
      <c r="I235" s="298"/>
      <c r="J235" s="299">
        <f>ROUND(I235*H235,2)</f>
        <v>0</v>
      </c>
      <c r="K235" s="295" t="s">
        <v>183</v>
      </c>
      <c r="L235" s="300"/>
      <c r="M235" s="301" t="s">
        <v>1</v>
      </c>
      <c r="N235" s="302" t="s">
        <v>41</v>
      </c>
      <c r="O235" s="92"/>
      <c r="P235" s="245">
        <f>O235*H235</f>
        <v>0</v>
      </c>
      <c r="Q235" s="245">
        <v>0</v>
      </c>
      <c r="R235" s="245">
        <f>Q235*H235</f>
        <v>0</v>
      </c>
      <c r="S235" s="245">
        <v>0</v>
      </c>
      <c r="T235" s="24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7" t="s">
        <v>198</v>
      </c>
      <c r="AT235" s="247" t="s">
        <v>375</v>
      </c>
      <c r="AU235" s="247" t="s">
        <v>86</v>
      </c>
      <c r="AY235" s="18" t="s">
        <v>177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8" t="s">
        <v>84</v>
      </c>
      <c r="BK235" s="248">
        <f>ROUND(I235*H235,2)</f>
        <v>0</v>
      </c>
      <c r="BL235" s="18" t="s">
        <v>184</v>
      </c>
      <c r="BM235" s="247" t="s">
        <v>366</v>
      </c>
    </row>
    <row r="236" s="12" customFormat="1" ht="22.8" customHeight="1">
      <c r="A236" s="12"/>
      <c r="B236" s="220"/>
      <c r="C236" s="221"/>
      <c r="D236" s="222" t="s">
        <v>75</v>
      </c>
      <c r="E236" s="234" t="s">
        <v>712</v>
      </c>
      <c r="F236" s="234" t="s">
        <v>713</v>
      </c>
      <c r="G236" s="221"/>
      <c r="H236" s="221"/>
      <c r="I236" s="224"/>
      <c r="J236" s="235">
        <f>BK236</f>
        <v>0</v>
      </c>
      <c r="K236" s="221"/>
      <c r="L236" s="226"/>
      <c r="M236" s="227"/>
      <c r="N236" s="228"/>
      <c r="O236" s="228"/>
      <c r="P236" s="229">
        <f>P237</f>
        <v>0</v>
      </c>
      <c r="Q236" s="228"/>
      <c r="R236" s="229">
        <f>R237</f>
        <v>0</v>
      </c>
      <c r="S236" s="228"/>
      <c r="T236" s="230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31" t="s">
        <v>84</v>
      </c>
      <c r="AT236" s="232" t="s">
        <v>75</v>
      </c>
      <c r="AU236" s="232" t="s">
        <v>84</v>
      </c>
      <c r="AY236" s="231" t="s">
        <v>177</v>
      </c>
      <c r="BK236" s="233">
        <f>BK237</f>
        <v>0</v>
      </c>
    </row>
    <row r="237" s="2" customFormat="1" ht="33" customHeight="1">
      <c r="A237" s="39"/>
      <c r="B237" s="40"/>
      <c r="C237" s="236" t="s">
        <v>367</v>
      </c>
      <c r="D237" s="236" t="s">
        <v>179</v>
      </c>
      <c r="E237" s="237" t="s">
        <v>1597</v>
      </c>
      <c r="F237" s="238" t="s">
        <v>1598</v>
      </c>
      <c r="G237" s="239" t="s">
        <v>242</v>
      </c>
      <c r="H237" s="240">
        <v>162.864</v>
      </c>
      <c r="I237" s="241"/>
      <c r="J237" s="242">
        <f>ROUND(I237*H237,2)</f>
        <v>0</v>
      </c>
      <c r="K237" s="238" t="s">
        <v>183</v>
      </c>
      <c r="L237" s="45"/>
      <c r="M237" s="304" t="s">
        <v>1</v>
      </c>
      <c r="N237" s="305" t="s">
        <v>41</v>
      </c>
      <c r="O237" s="306"/>
      <c r="P237" s="307">
        <f>O237*H237</f>
        <v>0</v>
      </c>
      <c r="Q237" s="307">
        <v>0</v>
      </c>
      <c r="R237" s="307">
        <f>Q237*H237</f>
        <v>0</v>
      </c>
      <c r="S237" s="307">
        <v>0</v>
      </c>
      <c r="T237" s="30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7" t="s">
        <v>184</v>
      </c>
      <c r="AT237" s="247" t="s">
        <v>179</v>
      </c>
      <c r="AU237" s="247" t="s">
        <v>86</v>
      </c>
      <c r="AY237" s="18" t="s">
        <v>177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8" t="s">
        <v>84</v>
      </c>
      <c r="BK237" s="248">
        <f>ROUND(I237*H237,2)</f>
        <v>0</v>
      </c>
      <c r="BL237" s="18" t="s">
        <v>184</v>
      </c>
      <c r="BM237" s="247" t="s">
        <v>370</v>
      </c>
    </row>
    <row r="238" s="2" customFormat="1" ht="6.96" customHeight="1">
      <c r="A238" s="39"/>
      <c r="B238" s="67"/>
      <c r="C238" s="68"/>
      <c r="D238" s="68"/>
      <c r="E238" s="68"/>
      <c r="F238" s="68"/>
      <c r="G238" s="68"/>
      <c r="H238" s="68"/>
      <c r="I238" s="184"/>
      <c r="J238" s="68"/>
      <c r="K238" s="68"/>
      <c r="L238" s="45"/>
      <c r="M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</row>
  </sheetData>
  <sheetProtection sheet="1" autoFilter="0" formatColumns="0" formatRows="0" objects="1" scenarios="1" spinCount="100000" saltValue="c33fozOg/KSVIQwjBeTotl0KsTBBuWYWdm9rnYjQI4mFx8w/+c84nryv5+2IZdUxv4s2V7ZcbURaNu92w+kbuA==" hashValue="lVVHy51P5XM/89eLZSgc3UZru0OBPkGMP3VVnZX1R8FHaOQVCByMVloaVJpuPoLb8Q/c3qPViQbifSRylpPA3A==" algorithmName="SHA-512" password="CC35"/>
  <autoFilter ref="C122:K23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1599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ROUND((SUM(BE122:BE209)),  2)</f>
        <v>0</v>
      </c>
      <c r="G33" s="39"/>
      <c r="H33" s="39"/>
      <c r="I33" s="163">
        <v>0.20999999999999999</v>
      </c>
      <c r="J33" s="162">
        <f>ROUND(((SUM(BE122:BE209))*I33),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ROUND((SUM(BF122:BF209)),  2)</f>
        <v>0</v>
      </c>
      <c r="G34" s="39"/>
      <c r="H34" s="39"/>
      <c r="I34" s="163">
        <v>0.14999999999999999</v>
      </c>
      <c r="J34" s="162">
        <f>ROUND(((SUM(BF122:BF209))*I34),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ROUND((SUM(BG122:BG209)),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ROUND((SUM(BH122:BH209)),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ROUND((SUM(BI122:BI209)),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SO-04B - Odvodnění plochy P2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146</v>
      </c>
      <c r="E99" s="204"/>
      <c r="F99" s="204"/>
      <c r="G99" s="204"/>
      <c r="H99" s="204"/>
      <c r="I99" s="205"/>
      <c r="J99" s="206">
        <f>J167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148</v>
      </c>
      <c r="E100" s="204"/>
      <c r="F100" s="204"/>
      <c r="G100" s="204"/>
      <c r="H100" s="204"/>
      <c r="I100" s="205"/>
      <c r="J100" s="206">
        <f>J176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1031</v>
      </c>
      <c r="E101" s="204"/>
      <c r="F101" s="204"/>
      <c r="G101" s="204"/>
      <c r="H101" s="204"/>
      <c r="I101" s="205"/>
      <c r="J101" s="206">
        <f>J193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696</v>
      </c>
      <c r="E102" s="204"/>
      <c r="F102" s="204"/>
      <c r="G102" s="204"/>
      <c r="H102" s="204"/>
      <c r="I102" s="205"/>
      <c r="J102" s="206">
        <f>J208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162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Vybíralka 25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137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SO-04B - Odvodnění plochy P2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148" t="s">
        <v>22</v>
      </c>
      <c r="J116" s="80" t="str">
        <f>IF(J12="","",J12)</f>
        <v>26. 3. 2020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Městská část Praha 14</v>
      </c>
      <c r="G118" s="41"/>
      <c r="H118" s="41"/>
      <c r="I118" s="148" t="s">
        <v>31</v>
      </c>
      <c r="J118" s="37" t="str">
        <f>E21</f>
        <v>Dvořák architekti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148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163</v>
      </c>
      <c r="D121" s="211" t="s">
        <v>61</v>
      </c>
      <c r="E121" s="211" t="s">
        <v>57</v>
      </c>
      <c r="F121" s="211" t="s">
        <v>58</v>
      </c>
      <c r="G121" s="211" t="s">
        <v>164</v>
      </c>
      <c r="H121" s="211" t="s">
        <v>165</v>
      </c>
      <c r="I121" s="212" t="s">
        <v>166</v>
      </c>
      <c r="J121" s="211" t="s">
        <v>141</v>
      </c>
      <c r="K121" s="213" t="s">
        <v>167</v>
      </c>
      <c r="L121" s="214"/>
      <c r="M121" s="101" t="s">
        <v>1</v>
      </c>
      <c r="N121" s="102" t="s">
        <v>40</v>
      </c>
      <c r="O121" s="102" t="s">
        <v>168</v>
      </c>
      <c r="P121" s="102" t="s">
        <v>169</v>
      </c>
      <c r="Q121" s="102" t="s">
        <v>170</v>
      </c>
      <c r="R121" s="102" t="s">
        <v>171</v>
      </c>
      <c r="S121" s="102" t="s">
        <v>172</v>
      </c>
      <c r="T121" s="103" t="s">
        <v>173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174</v>
      </c>
      <c r="D122" s="41"/>
      <c r="E122" s="41"/>
      <c r="F122" s="41"/>
      <c r="G122" s="41"/>
      <c r="H122" s="41"/>
      <c r="I122" s="145"/>
      <c r="J122" s="215">
        <f>BK122</f>
        <v>0</v>
      </c>
      <c r="K122" s="41"/>
      <c r="L122" s="45"/>
      <c r="M122" s="104"/>
      <c r="N122" s="216"/>
      <c r="O122" s="105"/>
      <c r="P122" s="217">
        <f>P123</f>
        <v>0</v>
      </c>
      <c r="Q122" s="105"/>
      <c r="R122" s="217">
        <f>R123</f>
        <v>0</v>
      </c>
      <c r="S122" s="105"/>
      <c r="T122" s="218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143</v>
      </c>
      <c r="BK122" s="219">
        <f>BK123</f>
        <v>0</v>
      </c>
    </row>
    <row r="123" s="12" customFormat="1" ht="25.92" customHeight="1">
      <c r="A123" s="12"/>
      <c r="B123" s="220"/>
      <c r="C123" s="221"/>
      <c r="D123" s="222" t="s">
        <v>75</v>
      </c>
      <c r="E123" s="223" t="s">
        <v>175</v>
      </c>
      <c r="F123" s="223" t="s">
        <v>176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P124+P167+P176+P193+P208</f>
        <v>0</v>
      </c>
      <c r="Q123" s="228"/>
      <c r="R123" s="229">
        <f>R124+R167+R176+R193+R208</f>
        <v>0</v>
      </c>
      <c r="S123" s="228"/>
      <c r="T123" s="230">
        <f>T124+T167+T176+T193+T208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75</v>
      </c>
      <c r="AU123" s="232" t="s">
        <v>76</v>
      </c>
      <c r="AY123" s="231" t="s">
        <v>177</v>
      </c>
      <c r="BK123" s="233">
        <f>BK124+BK167+BK176+BK193+BK208</f>
        <v>0</v>
      </c>
    </row>
    <row r="124" s="12" customFormat="1" ht="22.8" customHeight="1">
      <c r="A124" s="12"/>
      <c r="B124" s="220"/>
      <c r="C124" s="221"/>
      <c r="D124" s="222" t="s">
        <v>75</v>
      </c>
      <c r="E124" s="234" t="s">
        <v>84</v>
      </c>
      <c r="F124" s="234" t="s">
        <v>178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SUM(P125:P166)</f>
        <v>0</v>
      </c>
      <c r="Q124" s="228"/>
      <c r="R124" s="229">
        <f>SUM(R125:R166)</f>
        <v>0</v>
      </c>
      <c r="S124" s="228"/>
      <c r="T124" s="230">
        <f>SUM(T125:T166)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84</v>
      </c>
      <c r="AT124" s="232" t="s">
        <v>75</v>
      </c>
      <c r="AU124" s="232" t="s">
        <v>84</v>
      </c>
      <c r="AY124" s="231" t="s">
        <v>177</v>
      </c>
      <c r="BK124" s="233">
        <f>SUM(BK125:BK166)</f>
        <v>0</v>
      </c>
    </row>
    <row r="125" s="2" customFormat="1" ht="21.75" customHeight="1">
      <c r="A125" s="39"/>
      <c r="B125" s="40"/>
      <c r="C125" s="236" t="s">
        <v>84</v>
      </c>
      <c r="D125" s="236" t="s">
        <v>179</v>
      </c>
      <c r="E125" s="237" t="s">
        <v>1438</v>
      </c>
      <c r="F125" s="238" t="s">
        <v>1439</v>
      </c>
      <c r="G125" s="239" t="s">
        <v>1440</v>
      </c>
      <c r="H125" s="240">
        <v>300</v>
      </c>
      <c r="I125" s="241"/>
      <c r="J125" s="242">
        <f>ROUND(I125*H125,2)</f>
        <v>0</v>
      </c>
      <c r="K125" s="238" t="s">
        <v>183</v>
      </c>
      <c r="L125" s="45"/>
      <c r="M125" s="243" t="s">
        <v>1</v>
      </c>
      <c r="N125" s="244" t="s">
        <v>41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184</v>
      </c>
      <c r="AT125" s="247" t="s">
        <v>179</v>
      </c>
      <c r="AU125" s="247" t="s">
        <v>86</v>
      </c>
      <c r="AY125" s="18" t="s">
        <v>177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84</v>
      </c>
      <c r="BK125" s="248">
        <f>ROUND(I125*H125,2)</f>
        <v>0</v>
      </c>
      <c r="BL125" s="18" t="s">
        <v>184</v>
      </c>
      <c r="BM125" s="247" t="s">
        <v>86</v>
      </c>
    </row>
    <row r="126" s="2" customFormat="1" ht="33" customHeight="1">
      <c r="A126" s="39"/>
      <c r="B126" s="40"/>
      <c r="C126" s="236" t="s">
        <v>86</v>
      </c>
      <c r="D126" s="236" t="s">
        <v>179</v>
      </c>
      <c r="E126" s="237" t="s">
        <v>1048</v>
      </c>
      <c r="F126" s="238" t="s">
        <v>1049</v>
      </c>
      <c r="G126" s="239" t="s">
        <v>182</v>
      </c>
      <c r="H126" s="240">
        <v>115</v>
      </c>
      <c r="I126" s="241"/>
      <c r="J126" s="242">
        <f>ROUND(I126*H126,2)</f>
        <v>0</v>
      </c>
      <c r="K126" s="238" t="s">
        <v>183</v>
      </c>
      <c r="L126" s="45"/>
      <c r="M126" s="243" t="s">
        <v>1</v>
      </c>
      <c r="N126" s="244" t="s">
        <v>41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184</v>
      </c>
      <c r="AT126" s="247" t="s">
        <v>179</v>
      </c>
      <c r="AU126" s="247" t="s">
        <v>86</v>
      </c>
      <c r="AY126" s="18" t="s">
        <v>177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84</v>
      </c>
      <c r="BK126" s="248">
        <f>ROUND(I126*H126,2)</f>
        <v>0</v>
      </c>
      <c r="BL126" s="18" t="s">
        <v>184</v>
      </c>
      <c r="BM126" s="247" t="s">
        <v>184</v>
      </c>
    </row>
    <row r="127" s="15" customFormat="1">
      <c r="A127" s="15"/>
      <c r="B127" s="272"/>
      <c r="C127" s="273"/>
      <c r="D127" s="251" t="s">
        <v>185</v>
      </c>
      <c r="E127" s="274" t="s">
        <v>1</v>
      </c>
      <c r="F127" s="275" t="s">
        <v>111</v>
      </c>
      <c r="G127" s="273"/>
      <c r="H127" s="274" t="s">
        <v>1</v>
      </c>
      <c r="I127" s="276"/>
      <c r="J127" s="273"/>
      <c r="K127" s="273"/>
      <c r="L127" s="277"/>
      <c r="M127" s="278"/>
      <c r="N127" s="279"/>
      <c r="O127" s="279"/>
      <c r="P127" s="279"/>
      <c r="Q127" s="279"/>
      <c r="R127" s="279"/>
      <c r="S127" s="279"/>
      <c r="T127" s="28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1" t="s">
        <v>185</v>
      </c>
      <c r="AU127" s="281" t="s">
        <v>86</v>
      </c>
      <c r="AV127" s="15" t="s">
        <v>84</v>
      </c>
      <c r="AW127" s="15" t="s">
        <v>33</v>
      </c>
      <c r="AX127" s="15" t="s">
        <v>76</v>
      </c>
      <c r="AY127" s="281" t="s">
        <v>177</v>
      </c>
    </row>
    <row r="128" s="13" customFormat="1">
      <c r="A128" s="13"/>
      <c r="B128" s="249"/>
      <c r="C128" s="250"/>
      <c r="D128" s="251" t="s">
        <v>185</v>
      </c>
      <c r="E128" s="252" t="s">
        <v>1</v>
      </c>
      <c r="F128" s="253" t="s">
        <v>1600</v>
      </c>
      <c r="G128" s="250"/>
      <c r="H128" s="254">
        <v>52</v>
      </c>
      <c r="I128" s="255"/>
      <c r="J128" s="250"/>
      <c r="K128" s="250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185</v>
      </c>
      <c r="AU128" s="260" t="s">
        <v>86</v>
      </c>
      <c r="AV128" s="13" t="s">
        <v>86</v>
      </c>
      <c r="AW128" s="13" t="s">
        <v>33</v>
      </c>
      <c r="AX128" s="13" t="s">
        <v>76</v>
      </c>
      <c r="AY128" s="260" t="s">
        <v>177</v>
      </c>
    </row>
    <row r="129" s="16" customFormat="1">
      <c r="A129" s="16"/>
      <c r="B129" s="282"/>
      <c r="C129" s="283"/>
      <c r="D129" s="251" t="s">
        <v>185</v>
      </c>
      <c r="E129" s="284" t="s">
        <v>1</v>
      </c>
      <c r="F129" s="285" t="s">
        <v>280</v>
      </c>
      <c r="G129" s="283"/>
      <c r="H129" s="286">
        <v>52</v>
      </c>
      <c r="I129" s="287"/>
      <c r="J129" s="283"/>
      <c r="K129" s="283"/>
      <c r="L129" s="288"/>
      <c r="M129" s="289"/>
      <c r="N129" s="290"/>
      <c r="O129" s="290"/>
      <c r="P129" s="290"/>
      <c r="Q129" s="290"/>
      <c r="R129" s="290"/>
      <c r="S129" s="290"/>
      <c r="T129" s="291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92" t="s">
        <v>185</v>
      </c>
      <c r="AU129" s="292" t="s">
        <v>86</v>
      </c>
      <c r="AV129" s="16" t="s">
        <v>192</v>
      </c>
      <c r="AW129" s="16" t="s">
        <v>33</v>
      </c>
      <c r="AX129" s="16" t="s">
        <v>76</v>
      </c>
      <c r="AY129" s="292" t="s">
        <v>177</v>
      </c>
    </row>
    <row r="130" s="15" customFormat="1">
      <c r="A130" s="15"/>
      <c r="B130" s="272"/>
      <c r="C130" s="273"/>
      <c r="D130" s="251" t="s">
        <v>185</v>
      </c>
      <c r="E130" s="274" t="s">
        <v>1</v>
      </c>
      <c r="F130" s="275" t="s">
        <v>1601</v>
      </c>
      <c r="G130" s="273"/>
      <c r="H130" s="274" t="s">
        <v>1</v>
      </c>
      <c r="I130" s="276"/>
      <c r="J130" s="273"/>
      <c r="K130" s="273"/>
      <c r="L130" s="277"/>
      <c r="M130" s="278"/>
      <c r="N130" s="279"/>
      <c r="O130" s="279"/>
      <c r="P130" s="279"/>
      <c r="Q130" s="279"/>
      <c r="R130" s="279"/>
      <c r="S130" s="279"/>
      <c r="T130" s="28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1" t="s">
        <v>185</v>
      </c>
      <c r="AU130" s="281" t="s">
        <v>86</v>
      </c>
      <c r="AV130" s="15" t="s">
        <v>84</v>
      </c>
      <c r="AW130" s="15" t="s">
        <v>33</v>
      </c>
      <c r="AX130" s="15" t="s">
        <v>76</v>
      </c>
      <c r="AY130" s="281" t="s">
        <v>177</v>
      </c>
    </row>
    <row r="131" s="13" customFormat="1">
      <c r="A131" s="13"/>
      <c r="B131" s="249"/>
      <c r="C131" s="250"/>
      <c r="D131" s="251" t="s">
        <v>185</v>
      </c>
      <c r="E131" s="252" t="s">
        <v>1</v>
      </c>
      <c r="F131" s="253" t="s">
        <v>1602</v>
      </c>
      <c r="G131" s="250"/>
      <c r="H131" s="254">
        <v>63</v>
      </c>
      <c r="I131" s="255"/>
      <c r="J131" s="250"/>
      <c r="K131" s="250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185</v>
      </c>
      <c r="AU131" s="260" t="s">
        <v>86</v>
      </c>
      <c r="AV131" s="13" t="s">
        <v>86</v>
      </c>
      <c r="AW131" s="13" t="s">
        <v>33</v>
      </c>
      <c r="AX131" s="13" t="s">
        <v>76</v>
      </c>
      <c r="AY131" s="260" t="s">
        <v>177</v>
      </c>
    </row>
    <row r="132" s="16" customFormat="1">
      <c r="A132" s="16"/>
      <c r="B132" s="282"/>
      <c r="C132" s="283"/>
      <c r="D132" s="251" t="s">
        <v>185</v>
      </c>
      <c r="E132" s="284" t="s">
        <v>1</v>
      </c>
      <c r="F132" s="285" t="s">
        <v>280</v>
      </c>
      <c r="G132" s="283"/>
      <c r="H132" s="286">
        <v>63</v>
      </c>
      <c r="I132" s="287"/>
      <c r="J132" s="283"/>
      <c r="K132" s="283"/>
      <c r="L132" s="288"/>
      <c r="M132" s="289"/>
      <c r="N132" s="290"/>
      <c r="O132" s="290"/>
      <c r="P132" s="290"/>
      <c r="Q132" s="290"/>
      <c r="R132" s="290"/>
      <c r="S132" s="290"/>
      <c r="T132" s="291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92" t="s">
        <v>185</v>
      </c>
      <c r="AU132" s="292" t="s">
        <v>86</v>
      </c>
      <c r="AV132" s="16" t="s">
        <v>192</v>
      </c>
      <c r="AW132" s="16" t="s">
        <v>33</v>
      </c>
      <c r="AX132" s="16" t="s">
        <v>76</v>
      </c>
      <c r="AY132" s="292" t="s">
        <v>177</v>
      </c>
    </row>
    <row r="133" s="14" customFormat="1">
      <c r="A133" s="14"/>
      <c r="B133" s="261"/>
      <c r="C133" s="262"/>
      <c r="D133" s="251" t="s">
        <v>185</v>
      </c>
      <c r="E133" s="263" t="s">
        <v>1</v>
      </c>
      <c r="F133" s="264" t="s">
        <v>187</v>
      </c>
      <c r="G133" s="262"/>
      <c r="H133" s="265">
        <v>115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185</v>
      </c>
      <c r="AU133" s="271" t="s">
        <v>86</v>
      </c>
      <c r="AV133" s="14" t="s">
        <v>184</v>
      </c>
      <c r="AW133" s="14" t="s">
        <v>33</v>
      </c>
      <c r="AX133" s="14" t="s">
        <v>84</v>
      </c>
      <c r="AY133" s="271" t="s">
        <v>177</v>
      </c>
    </row>
    <row r="134" s="2" customFormat="1" ht="44.25" customHeight="1">
      <c r="A134" s="39"/>
      <c r="B134" s="40"/>
      <c r="C134" s="236" t="s">
        <v>192</v>
      </c>
      <c r="D134" s="236" t="s">
        <v>179</v>
      </c>
      <c r="E134" s="237" t="s">
        <v>1055</v>
      </c>
      <c r="F134" s="238" t="s">
        <v>1056</v>
      </c>
      <c r="G134" s="239" t="s">
        <v>182</v>
      </c>
      <c r="H134" s="240">
        <v>115</v>
      </c>
      <c r="I134" s="241"/>
      <c r="J134" s="242">
        <f>ROUND(I134*H134,2)</f>
        <v>0</v>
      </c>
      <c r="K134" s="238" t="s">
        <v>183</v>
      </c>
      <c r="L134" s="45"/>
      <c r="M134" s="243" t="s">
        <v>1</v>
      </c>
      <c r="N134" s="244" t="s">
        <v>41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184</v>
      </c>
      <c r="AT134" s="247" t="s">
        <v>179</v>
      </c>
      <c r="AU134" s="247" t="s">
        <v>86</v>
      </c>
      <c r="AY134" s="18" t="s">
        <v>177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84</v>
      </c>
      <c r="BK134" s="248">
        <f>ROUND(I134*H134,2)</f>
        <v>0</v>
      </c>
      <c r="BL134" s="18" t="s">
        <v>184</v>
      </c>
      <c r="BM134" s="247" t="s">
        <v>195</v>
      </c>
    </row>
    <row r="135" s="2" customFormat="1" ht="44.25" customHeight="1">
      <c r="A135" s="39"/>
      <c r="B135" s="40"/>
      <c r="C135" s="236" t="s">
        <v>184</v>
      </c>
      <c r="D135" s="236" t="s">
        <v>179</v>
      </c>
      <c r="E135" s="237" t="s">
        <v>1444</v>
      </c>
      <c r="F135" s="238" t="s">
        <v>1445</v>
      </c>
      <c r="G135" s="239" t="s">
        <v>182</v>
      </c>
      <c r="H135" s="240">
        <v>20</v>
      </c>
      <c r="I135" s="241"/>
      <c r="J135" s="242">
        <f>ROUND(I135*H135,2)</f>
        <v>0</v>
      </c>
      <c r="K135" s="238" t="s">
        <v>183</v>
      </c>
      <c r="L135" s="45"/>
      <c r="M135" s="243" t="s">
        <v>1</v>
      </c>
      <c r="N135" s="244" t="s">
        <v>41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184</v>
      </c>
      <c r="AT135" s="247" t="s">
        <v>179</v>
      </c>
      <c r="AU135" s="247" t="s">
        <v>86</v>
      </c>
      <c r="AY135" s="18" t="s">
        <v>177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84</v>
      </c>
      <c r="BK135" s="248">
        <f>ROUND(I135*H135,2)</f>
        <v>0</v>
      </c>
      <c r="BL135" s="18" t="s">
        <v>184</v>
      </c>
      <c r="BM135" s="247" t="s">
        <v>198</v>
      </c>
    </row>
    <row r="136" s="15" customFormat="1">
      <c r="A136" s="15"/>
      <c r="B136" s="272"/>
      <c r="C136" s="273"/>
      <c r="D136" s="251" t="s">
        <v>185</v>
      </c>
      <c r="E136" s="274" t="s">
        <v>1</v>
      </c>
      <c r="F136" s="275" t="s">
        <v>1603</v>
      </c>
      <c r="G136" s="273"/>
      <c r="H136" s="274" t="s">
        <v>1</v>
      </c>
      <c r="I136" s="276"/>
      <c r="J136" s="273"/>
      <c r="K136" s="273"/>
      <c r="L136" s="277"/>
      <c r="M136" s="278"/>
      <c r="N136" s="279"/>
      <c r="O136" s="279"/>
      <c r="P136" s="279"/>
      <c r="Q136" s="279"/>
      <c r="R136" s="279"/>
      <c r="S136" s="279"/>
      <c r="T136" s="28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1" t="s">
        <v>185</v>
      </c>
      <c r="AU136" s="281" t="s">
        <v>86</v>
      </c>
      <c r="AV136" s="15" t="s">
        <v>84</v>
      </c>
      <c r="AW136" s="15" t="s">
        <v>33</v>
      </c>
      <c r="AX136" s="15" t="s">
        <v>76</v>
      </c>
      <c r="AY136" s="281" t="s">
        <v>177</v>
      </c>
    </row>
    <row r="137" s="13" customFormat="1">
      <c r="A137" s="13"/>
      <c r="B137" s="249"/>
      <c r="C137" s="250"/>
      <c r="D137" s="251" t="s">
        <v>185</v>
      </c>
      <c r="E137" s="252" t="s">
        <v>1</v>
      </c>
      <c r="F137" s="253" t="s">
        <v>1447</v>
      </c>
      <c r="G137" s="250"/>
      <c r="H137" s="254">
        <v>10.4</v>
      </c>
      <c r="I137" s="255"/>
      <c r="J137" s="250"/>
      <c r="K137" s="250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185</v>
      </c>
      <c r="AU137" s="260" t="s">
        <v>86</v>
      </c>
      <c r="AV137" s="13" t="s">
        <v>86</v>
      </c>
      <c r="AW137" s="13" t="s">
        <v>33</v>
      </c>
      <c r="AX137" s="13" t="s">
        <v>76</v>
      </c>
      <c r="AY137" s="260" t="s">
        <v>177</v>
      </c>
    </row>
    <row r="138" s="13" customFormat="1">
      <c r="A138" s="13"/>
      <c r="B138" s="249"/>
      <c r="C138" s="250"/>
      <c r="D138" s="251" t="s">
        <v>185</v>
      </c>
      <c r="E138" s="252" t="s">
        <v>1</v>
      </c>
      <c r="F138" s="253" t="s">
        <v>1604</v>
      </c>
      <c r="G138" s="250"/>
      <c r="H138" s="254">
        <v>1.6000000000000001</v>
      </c>
      <c r="I138" s="255"/>
      <c r="J138" s="250"/>
      <c r="K138" s="250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185</v>
      </c>
      <c r="AU138" s="260" t="s">
        <v>86</v>
      </c>
      <c r="AV138" s="13" t="s">
        <v>86</v>
      </c>
      <c r="AW138" s="13" t="s">
        <v>33</v>
      </c>
      <c r="AX138" s="13" t="s">
        <v>76</v>
      </c>
      <c r="AY138" s="260" t="s">
        <v>177</v>
      </c>
    </row>
    <row r="139" s="13" customFormat="1">
      <c r="A139" s="13"/>
      <c r="B139" s="249"/>
      <c r="C139" s="250"/>
      <c r="D139" s="251" t="s">
        <v>185</v>
      </c>
      <c r="E139" s="252" t="s">
        <v>1</v>
      </c>
      <c r="F139" s="253" t="s">
        <v>1605</v>
      </c>
      <c r="G139" s="250"/>
      <c r="H139" s="254">
        <v>8</v>
      </c>
      <c r="I139" s="255"/>
      <c r="J139" s="250"/>
      <c r="K139" s="250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185</v>
      </c>
      <c r="AU139" s="260" t="s">
        <v>86</v>
      </c>
      <c r="AV139" s="13" t="s">
        <v>86</v>
      </c>
      <c r="AW139" s="13" t="s">
        <v>33</v>
      </c>
      <c r="AX139" s="13" t="s">
        <v>76</v>
      </c>
      <c r="AY139" s="260" t="s">
        <v>177</v>
      </c>
    </row>
    <row r="140" s="14" customFormat="1">
      <c r="A140" s="14"/>
      <c r="B140" s="261"/>
      <c r="C140" s="262"/>
      <c r="D140" s="251" t="s">
        <v>185</v>
      </c>
      <c r="E140" s="263" t="s">
        <v>1</v>
      </c>
      <c r="F140" s="264" t="s">
        <v>187</v>
      </c>
      <c r="G140" s="262"/>
      <c r="H140" s="265">
        <v>20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185</v>
      </c>
      <c r="AU140" s="271" t="s">
        <v>86</v>
      </c>
      <c r="AV140" s="14" t="s">
        <v>184</v>
      </c>
      <c r="AW140" s="14" t="s">
        <v>33</v>
      </c>
      <c r="AX140" s="14" t="s">
        <v>84</v>
      </c>
      <c r="AY140" s="271" t="s">
        <v>177</v>
      </c>
    </row>
    <row r="141" s="2" customFormat="1" ht="55.5" customHeight="1">
      <c r="A141" s="39"/>
      <c r="B141" s="40"/>
      <c r="C141" s="236" t="s">
        <v>202</v>
      </c>
      <c r="D141" s="236" t="s">
        <v>179</v>
      </c>
      <c r="E141" s="237" t="s">
        <v>1450</v>
      </c>
      <c r="F141" s="238" t="s">
        <v>1451</v>
      </c>
      <c r="G141" s="239" t="s">
        <v>182</v>
      </c>
      <c r="H141" s="240">
        <v>20</v>
      </c>
      <c r="I141" s="241"/>
      <c r="J141" s="242">
        <f>ROUND(I141*H141,2)</f>
        <v>0</v>
      </c>
      <c r="K141" s="238" t="s">
        <v>183</v>
      </c>
      <c r="L141" s="45"/>
      <c r="M141" s="243" t="s">
        <v>1</v>
      </c>
      <c r="N141" s="244" t="s">
        <v>41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184</v>
      </c>
      <c r="AT141" s="247" t="s">
        <v>179</v>
      </c>
      <c r="AU141" s="247" t="s">
        <v>86</v>
      </c>
      <c r="AY141" s="18" t="s">
        <v>177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84</v>
      </c>
      <c r="BK141" s="248">
        <f>ROUND(I141*H141,2)</f>
        <v>0</v>
      </c>
      <c r="BL141" s="18" t="s">
        <v>184</v>
      </c>
      <c r="BM141" s="247" t="s">
        <v>205</v>
      </c>
    </row>
    <row r="142" s="2" customFormat="1" ht="33" customHeight="1">
      <c r="A142" s="39"/>
      <c r="B142" s="40"/>
      <c r="C142" s="236" t="s">
        <v>195</v>
      </c>
      <c r="D142" s="236" t="s">
        <v>179</v>
      </c>
      <c r="E142" s="237" t="s">
        <v>1066</v>
      </c>
      <c r="F142" s="238" t="s">
        <v>1067</v>
      </c>
      <c r="G142" s="239" t="s">
        <v>227</v>
      </c>
      <c r="H142" s="240">
        <v>126</v>
      </c>
      <c r="I142" s="241"/>
      <c r="J142" s="242">
        <f>ROUND(I142*H142,2)</f>
        <v>0</v>
      </c>
      <c r="K142" s="238" t="s">
        <v>183</v>
      </c>
      <c r="L142" s="45"/>
      <c r="M142" s="243" t="s">
        <v>1</v>
      </c>
      <c r="N142" s="244" t="s">
        <v>41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184</v>
      </c>
      <c r="AT142" s="247" t="s">
        <v>179</v>
      </c>
      <c r="AU142" s="247" t="s">
        <v>86</v>
      </c>
      <c r="AY142" s="18" t="s">
        <v>177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84</v>
      </c>
      <c r="BK142" s="248">
        <f>ROUND(I142*H142,2)</f>
        <v>0</v>
      </c>
      <c r="BL142" s="18" t="s">
        <v>184</v>
      </c>
      <c r="BM142" s="247" t="s">
        <v>208</v>
      </c>
    </row>
    <row r="143" s="13" customFormat="1">
      <c r="A143" s="13"/>
      <c r="B143" s="249"/>
      <c r="C143" s="250"/>
      <c r="D143" s="251" t="s">
        <v>185</v>
      </c>
      <c r="E143" s="252" t="s">
        <v>1</v>
      </c>
      <c r="F143" s="253" t="s">
        <v>1606</v>
      </c>
      <c r="G143" s="250"/>
      <c r="H143" s="254">
        <v>126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185</v>
      </c>
      <c r="AU143" s="260" t="s">
        <v>86</v>
      </c>
      <c r="AV143" s="13" t="s">
        <v>86</v>
      </c>
      <c r="AW143" s="13" t="s">
        <v>33</v>
      </c>
      <c r="AX143" s="13" t="s">
        <v>76</v>
      </c>
      <c r="AY143" s="260" t="s">
        <v>177</v>
      </c>
    </row>
    <row r="144" s="14" customFormat="1">
      <c r="A144" s="14"/>
      <c r="B144" s="261"/>
      <c r="C144" s="262"/>
      <c r="D144" s="251" t="s">
        <v>185</v>
      </c>
      <c r="E144" s="263" t="s">
        <v>1</v>
      </c>
      <c r="F144" s="264" t="s">
        <v>187</v>
      </c>
      <c r="G144" s="262"/>
      <c r="H144" s="265">
        <v>126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185</v>
      </c>
      <c r="AU144" s="271" t="s">
        <v>86</v>
      </c>
      <c r="AV144" s="14" t="s">
        <v>184</v>
      </c>
      <c r="AW144" s="14" t="s">
        <v>33</v>
      </c>
      <c r="AX144" s="14" t="s">
        <v>84</v>
      </c>
      <c r="AY144" s="271" t="s">
        <v>177</v>
      </c>
    </row>
    <row r="145" s="2" customFormat="1" ht="33" customHeight="1">
      <c r="A145" s="39"/>
      <c r="B145" s="40"/>
      <c r="C145" s="236" t="s">
        <v>211</v>
      </c>
      <c r="D145" s="236" t="s">
        <v>179</v>
      </c>
      <c r="E145" s="237" t="s">
        <v>1069</v>
      </c>
      <c r="F145" s="238" t="s">
        <v>1070</v>
      </c>
      <c r="G145" s="239" t="s">
        <v>227</v>
      </c>
      <c r="H145" s="240">
        <v>126</v>
      </c>
      <c r="I145" s="241"/>
      <c r="J145" s="242">
        <f>ROUND(I145*H145,2)</f>
        <v>0</v>
      </c>
      <c r="K145" s="238" t="s">
        <v>183</v>
      </c>
      <c r="L145" s="45"/>
      <c r="M145" s="243" t="s">
        <v>1</v>
      </c>
      <c r="N145" s="244" t="s">
        <v>41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184</v>
      </c>
      <c r="AT145" s="247" t="s">
        <v>179</v>
      </c>
      <c r="AU145" s="247" t="s">
        <v>86</v>
      </c>
      <c r="AY145" s="18" t="s">
        <v>177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84</v>
      </c>
      <c r="BK145" s="248">
        <f>ROUND(I145*H145,2)</f>
        <v>0</v>
      </c>
      <c r="BL145" s="18" t="s">
        <v>184</v>
      </c>
      <c r="BM145" s="247" t="s">
        <v>214</v>
      </c>
    </row>
    <row r="146" s="2" customFormat="1" ht="44.25" customHeight="1">
      <c r="A146" s="39"/>
      <c r="B146" s="40"/>
      <c r="C146" s="236" t="s">
        <v>198</v>
      </c>
      <c r="D146" s="236" t="s">
        <v>179</v>
      </c>
      <c r="E146" s="237" t="s">
        <v>206</v>
      </c>
      <c r="F146" s="238" t="s">
        <v>207</v>
      </c>
      <c r="G146" s="239" t="s">
        <v>182</v>
      </c>
      <c r="H146" s="240">
        <v>159.30000000000001</v>
      </c>
      <c r="I146" s="241"/>
      <c r="J146" s="242">
        <f>ROUND(I146*H146,2)</f>
        <v>0</v>
      </c>
      <c r="K146" s="238" t="s">
        <v>183</v>
      </c>
      <c r="L146" s="45"/>
      <c r="M146" s="243" t="s">
        <v>1</v>
      </c>
      <c r="N146" s="244" t="s">
        <v>41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184</v>
      </c>
      <c r="AT146" s="247" t="s">
        <v>179</v>
      </c>
      <c r="AU146" s="247" t="s">
        <v>86</v>
      </c>
      <c r="AY146" s="18" t="s">
        <v>177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84</v>
      </c>
      <c r="BK146" s="248">
        <f>ROUND(I146*H146,2)</f>
        <v>0</v>
      </c>
      <c r="BL146" s="18" t="s">
        <v>184</v>
      </c>
      <c r="BM146" s="247" t="s">
        <v>217</v>
      </c>
    </row>
    <row r="147" s="15" customFormat="1">
      <c r="A147" s="15"/>
      <c r="B147" s="272"/>
      <c r="C147" s="273"/>
      <c r="D147" s="251" t="s">
        <v>185</v>
      </c>
      <c r="E147" s="274" t="s">
        <v>1</v>
      </c>
      <c r="F147" s="275" t="s">
        <v>111</v>
      </c>
      <c r="G147" s="273"/>
      <c r="H147" s="274" t="s">
        <v>1</v>
      </c>
      <c r="I147" s="276"/>
      <c r="J147" s="273"/>
      <c r="K147" s="273"/>
      <c r="L147" s="277"/>
      <c r="M147" s="278"/>
      <c r="N147" s="279"/>
      <c r="O147" s="279"/>
      <c r="P147" s="279"/>
      <c r="Q147" s="279"/>
      <c r="R147" s="279"/>
      <c r="S147" s="279"/>
      <c r="T147" s="28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1" t="s">
        <v>185</v>
      </c>
      <c r="AU147" s="281" t="s">
        <v>86</v>
      </c>
      <c r="AV147" s="15" t="s">
        <v>84</v>
      </c>
      <c r="AW147" s="15" t="s">
        <v>33</v>
      </c>
      <c r="AX147" s="15" t="s">
        <v>76</v>
      </c>
      <c r="AY147" s="281" t="s">
        <v>177</v>
      </c>
    </row>
    <row r="148" s="15" customFormat="1">
      <c r="A148" s="15"/>
      <c r="B148" s="272"/>
      <c r="C148" s="273"/>
      <c r="D148" s="251" t="s">
        <v>185</v>
      </c>
      <c r="E148" s="274" t="s">
        <v>1</v>
      </c>
      <c r="F148" s="275" t="s">
        <v>1395</v>
      </c>
      <c r="G148" s="273"/>
      <c r="H148" s="274" t="s">
        <v>1</v>
      </c>
      <c r="I148" s="276"/>
      <c r="J148" s="273"/>
      <c r="K148" s="273"/>
      <c r="L148" s="277"/>
      <c r="M148" s="278"/>
      <c r="N148" s="279"/>
      <c r="O148" s="279"/>
      <c r="P148" s="279"/>
      <c r="Q148" s="279"/>
      <c r="R148" s="279"/>
      <c r="S148" s="279"/>
      <c r="T148" s="28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1" t="s">
        <v>185</v>
      </c>
      <c r="AU148" s="281" t="s">
        <v>86</v>
      </c>
      <c r="AV148" s="15" t="s">
        <v>84</v>
      </c>
      <c r="AW148" s="15" t="s">
        <v>33</v>
      </c>
      <c r="AX148" s="15" t="s">
        <v>76</v>
      </c>
      <c r="AY148" s="281" t="s">
        <v>177</v>
      </c>
    </row>
    <row r="149" s="13" customFormat="1">
      <c r="A149" s="13"/>
      <c r="B149" s="249"/>
      <c r="C149" s="250"/>
      <c r="D149" s="251" t="s">
        <v>185</v>
      </c>
      <c r="E149" s="252" t="s">
        <v>1</v>
      </c>
      <c r="F149" s="253" t="s">
        <v>1607</v>
      </c>
      <c r="G149" s="250"/>
      <c r="H149" s="254">
        <v>135</v>
      </c>
      <c r="I149" s="255"/>
      <c r="J149" s="250"/>
      <c r="K149" s="250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185</v>
      </c>
      <c r="AU149" s="260" t="s">
        <v>86</v>
      </c>
      <c r="AV149" s="13" t="s">
        <v>86</v>
      </c>
      <c r="AW149" s="13" t="s">
        <v>33</v>
      </c>
      <c r="AX149" s="13" t="s">
        <v>76</v>
      </c>
      <c r="AY149" s="260" t="s">
        <v>177</v>
      </c>
    </row>
    <row r="150" s="16" customFormat="1">
      <c r="A150" s="16"/>
      <c r="B150" s="282"/>
      <c r="C150" s="283"/>
      <c r="D150" s="251" t="s">
        <v>185</v>
      </c>
      <c r="E150" s="284" t="s">
        <v>1</v>
      </c>
      <c r="F150" s="285" t="s">
        <v>280</v>
      </c>
      <c r="G150" s="283"/>
      <c r="H150" s="286">
        <v>135</v>
      </c>
      <c r="I150" s="287"/>
      <c r="J150" s="283"/>
      <c r="K150" s="283"/>
      <c r="L150" s="288"/>
      <c r="M150" s="289"/>
      <c r="N150" s="290"/>
      <c r="O150" s="290"/>
      <c r="P150" s="290"/>
      <c r="Q150" s="290"/>
      <c r="R150" s="290"/>
      <c r="S150" s="290"/>
      <c r="T150" s="291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2" t="s">
        <v>185</v>
      </c>
      <c r="AU150" s="292" t="s">
        <v>86</v>
      </c>
      <c r="AV150" s="16" t="s">
        <v>192</v>
      </c>
      <c r="AW150" s="16" t="s">
        <v>33</v>
      </c>
      <c r="AX150" s="16" t="s">
        <v>76</v>
      </c>
      <c r="AY150" s="292" t="s">
        <v>177</v>
      </c>
    </row>
    <row r="151" s="15" customFormat="1">
      <c r="A151" s="15"/>
      <c r="B151" s="272"/>
      <c r="C151" s="273"/>
      <c r="D151" s="251" t="s">
        <v>185</v>
      </c>
      <c r="E151" s="274" t="s">
        <v>1</v>
      </c>
      <c r="F151" s="275" t="s">
        <v>1454</v>
      </c>
      <c r="G151" s="273"/>
      <c r="H151" s="274" t="s">
        <v>1</v>
      </c>
      <c r="I151" s="276"/>
      <c r="J151" s="273"/>
      <c r="K151" s="273"/>
      <c r="L151" s="277"/>
      <c r="M151" s="278"/>
      <c r="N151" s="279"/>
      <c r="O151" s="279"/>
      <c r="P151" s="279"/>
      <c r="Q151" s="279"/>
      <c r="R151" s="279"/>
      <c r="S151" s="279"/>
      <c r="T151" s="28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1" t="s">
        <v>185</v>
      </c>
      <c r="AU151" s="281" t="s">
        <v>86</v>
      </c>
      <c r="AV151" s="15" t="s">
        <v>84</v>
      </c>
      <c r="AW151" s="15" t="s">
        <v>33</v>
      </c>
      <c r="AX151" s="15" t="s">
        <v>76</v>
      </c>
      <c r="AY151" s="281" t="s">
        <v>177</v>
      </c>
    </row>
    <row r="152" s="13" customFormat="1">
      <c r="A152" s="13"/>
      <c r="B152" s="249"/>
      <c r="C152" s="250"/>
      <c r="D152" s="251" t="s">
        <v>185</v>
      </c>
      <c r="E152" s="252" t="s">
        <v>1</v>
      </c>
      <c r="F152" s="253" t="s">
        <v>1608</v>
      </c>
      <c r="G152" s="250"/>
      <c r="H152" s="254">
        <v>24.300000000000001</v>
      </c>
      <c r="I152" s="255"/>
      <c r="J152" s="250"/>
      <c r="K152" s="250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185</v>
      </c>
      <c r="AU152" s="260" t="s">
        <v>86</v>
      </c>
      <c r="AV152" s="13" t="s">
        <v>86</v>
      </c>
      <c r="AW152" s="13" t="s">
        <v>33</v>
      </c>
      <c r="AX152" s="13" t="s">
        <v>76</v>
      </c>
      <c r="AY152" s="260" t="s">
        <v>177</v>
      </c>
    </row>
    <row r="153" s="16" customFormat="1">
      <c r="A153" s="16"/>
      <c r="B153" s="282"/>
      <c r="C153" s="283"/>
      <c r="D153" s="251" t="s">
        <v>185</v>
      </c>
      <c r="E153" s="284" t="s">
        <v>1</v>
      </c>
      <c r="F153" s="285" t="s">
        <v>280</v>
      </c>
      <c r="G153" s="283"/>
      <c r="H153" s="286">
        <v>24.300000000000001</v>
      </c>
      <c r="I153" s="287"/>
      <c r="J153" s="283"/>
      <c r="K153" s="283"/>
      <c r="L153" s="288"/>
      <c r="M153" s="289"/>
      <c r="N153" s="290"/>
      <c r="O153" s="290"/>
      <c r="P153" s="290"/>
      <c r="Q153" s="290"/>
      <c r="R153" s="290"/>
      <c r="S153" s="290"/>
      <c r="T153" s="291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92" t="s">
        <v>185</v>
      </c>
      <c r="AU153" s="292" t="s">
        <v>86</v>
      </c>
      <c r="AV153" s="16" t="s">
        <v>192</v>
      </c>
      <c r="AW153" s="16" t="s">
        <v>33</v>
      </c>
      <c r="AX153" s="16" t="s">
        <v>76</v>
      </c>
      <c r="AY153" s="292" t="s">
        <v>177</v>
      </c>
    </row>
    <row r="154" s="14" customFormat="1">
      <c r="A154" s="14"/>
      <c r="B154" s="261"/>
      <c r="C154" s="262"/>
      <c r="D154" s="251" t="s">
        <v>185</v>
      </c>
      <c r="E154" s="263" t="s">
        <v>1</v>
      </c>
      <c r="F154" s="264" t="s">
        <v>187</v>
      </c>
      <c r="G154" s="262"/>
      <c r="H154" s="265">
        <v>159.30000000000001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185</v>
      </c>
      <c r="AU154" s="271" t="s">
        <v>86</v>
      </c>
      <c r="AV154" s="14" t="s">
        <v>184</v>
      </c>
      <c r="AW154" s="14" t="s">
        <v>33</v>
      </c>
      <c r="AX154" s="14" t="s">
        <v>84</v>
      </c>
      <c r="AY154" s="271" t="s">
        <v>177</v>
      </c>
    </row>
    <row r="155" s="2" customFormat="1" ht="33" customHeight="1">
      <c r="A155" s="39"/>
      <c r="B155" s="40"/>
      <c r="C155" s="236" t="s">
        <v>219</v>
      </c>
      <c r="D155" s="236" t="s">
        <v>179</v>
      </c>
      <c r="E155" s="237" t="s">
        <v>212</v>
      </c>
      <c r="F155" s="238" t="s">
        <v>213</v>
      </c>
      <c r="G155" s="239" t="s">
        <v>182</v>
      </c>
      <c r="H155" s="240">
        <v>24.300000000000001</v>
      </c>
      <c r="I155" s="241"/>
      <c r="J155" s="242">
        <f>ROUND(I155*H155,2)</f>
        <v>0</v>
      </c>
      <c r="K155" s="238" t="s">
        <v>183</v>
      </c>
      <c r="L155" s="45"/>
      <c r="M155" s="243" t="s">
        <v>1</v>
      </c>
      <c r="N155" s="244" t="s">
        <v>41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184</v>
      </c>
      <c r="AT155" s="247" t="s">
        <v>179</v>
      </c>
      <c r="AU155" s="247" t="s">
        <v>86</v>
      </c>
      <c r="AY155" s="18" t="s">
        <v>177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84</v>
      </c>
      <c r="BK155" s="248">
        <f>ROUND(I155*H155,2)</f>
        <v>0</v>
      </c>
      <c r="BL155" s="18" t="s">
        <v>184</v>
      </c>
      <c r="BM155" s="247" t="s">
        <v>222</v>
      </c>
    </row>
    <row r="156" s="15" customFormat="1">
      <c r="A156" s="15"/>
      <c r="B156" s="272"/>
      <c r="C156" s="273"/>
      <c r="D156" s="251" t="s">
        <v>185</v>
      </c>
      <c r="E156" s="274" t="s">
        <v>1</v>
      </c>
      <c r="F156" s="275" t="s">
        <v>1456</v>
      </c>
      <c r="G156" s="273"/>
      <c r="H156" s="274" t="s">
        <v>1</v>
      </c>
      <c r="I156" s="276"/>
      <c r="J156" s="273"/>
      <c r="K156" s="273"/>
      <c r="L156" s="277"/>
      <c r="M156" s="278"/>
      <c r="N156" s="279"/>
      <c r="O156" s="279"/>
      <c r="P156" s="279"/>
      <c r="Q156" s="279"/>
      <c r="R156" s="279"/>
      <c r="S156" s="279"/>
      <c r="T156" s="28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1" t="s">
        <v>185</v>
      </c>
      <c r="AU156" s="281" t="s">
        <v>86</v>
      </c>
      <c r="AV156" s="15" t="s">
        <v>84</v>
      </c>
      <c r="AW156" s="15" t="s">
        <v>33</v>
      </c>
      <c r="AX156" s="15" t="s">
        <v>76</v>
      </c>
      <c r="AY156" s="281" t="s">
        <v>177</v>
      </c>
    </row>
    <row r="157" s="13" customFormat="1">
      <c r="A157" s="13"/>
      <c r="B157" s="249"/>
      <c r="C157" s="250"/>
      <c r="D157" s="251" t="s">
        <v>185</v>
      </c>
      <c r="E157" s="252" t="s">
        <v>1</v>
      </c>
      <c r="F157" s="253" t="s">
        <v>1609</v>
      </c>
      <c r="G157" s="250"/>
      <c r="H157" s="254">
        <v>24.300000000000001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185</v>
      </c>
      <c r="AU157" s="260" t="s">
        <v>86</v>
      </c>
      <c r="AV157" s="13" t="s">
        <v>86</v>
      </c>
      <c r="AW157" s="13" t="s">
        <v>33</v>
      </c>
      <c r="AX157" s="13" t="s">
        <v>76</v>
      </c>
      <c r="AY157" s="260" t="s">
        <v>177</v>
      </c>
    </row>
    <row r="158" s="14" customFormat="1">
      <c r="A158" s="14"/>
      <c r="B158" s="261"/>
      <c r="C158" s="262"/>
      <c r="D158" s="251" t="s">
        <v>185</v>
      </c>
      <c r="E158" s="263" t="s">
        <v>1</v>
      </c>
      <c r="F158" s="264" t="s">
        <v>187</v>
      </c>
      <c r="G158" s="262"/>
      <c r="H158" s="265">
        <v>24.300000000000001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1" t="s">
        <v>185</v>
      </c>
      <c r="AU158" s="271" t="s">
        <v>86</v>
      </c>
      <c r="AV158" s="14" t="s">
        <v>184</v>
      </c>
      <c r="AW158" s="14" t="s">
        <v>33</v>
      </c>
      <c r="AX158" s="14" t="s">
        <v>84</v>
      </c>
      <c r="AY158" s="271" t="s">
        <v>177</v>
      </c>
    </row>
    <row r="159" s="2" customFormat="1" ht="33" customHeight="1">
      <c r="A159" s="39"/>
      <c r="B159" s="40"/>
      <c r="C159" s="236" t="s">
        <v>205</v>
      </c>
      <c r="D159" s="236" t="s">
        <v>179</v>
      </c>
      <c r="E159" s="237" t="s">
        <v>1086</v>
      </c>
      <c r="F159" s="238" t="s">
        <v>1087</v>
      </c>
      <c r="G159" s="239" t="s">
        <v>182</v>
      </c>
      <c r="H159" s="240">
        <v>24.300000000000001</v>
      </c>
      <c r="I159" s="241"/>
      <c r="J159" s="242">
        <f>ROUND(I159*H159,2)</f>
        <v>0</v>
      </c>
      <c r="K159" s="238" t="s">
        <v>183</v>
      </c>
      <c r="L159" s="45"/>
      <c r="M159" s="243" t="s">
        <v>1</v>
      </c>
      <c r="N159" s="244" t="s">
        <v>41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184</v>
      </c>
      <c r="AT159" s="247" t="s">
        <v>179</v>
      </c>
      <c r="AU159" s="247" t="s">
        <v>86</v>
      </c>
      <c r="AY159" s="18" t="s">
        <v>177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84</v>
      </c>
      <c r="BK159" s="248">
        <f>ROUND(I159*H159,2)</f>
        <v>0</v>
      </c>
      <c r="BL159" s="18" t="s">
        <v>184</v>
      </c>
      <c r="BM159" s="247" t="s">
        <v>228</v>
      </c>
    </row>
    <row r="160" s="2" customFormat="1" ht="55.5" customHeight="1">
      <c r="A160" s="39"/>
      <c r="B160" s="40"/>
      <c r="C160" s="236" t="s">
        <v>236</v>
      </c>
      <c r="D160" s="236" t="s">
        <v>179</v>
      </c>
      <c r="E160" s="237" t="s">
        <v>707</v>
      </c>
      <c r="F160" s="238" t="s">
        <v>708</v>
      </c>
      <c r="G160" s="239" t="s">
        <v>182</v>
      </c>
      <c r="H160" s="240">
        <v>13.800000000000001</v>
      </c>
      <c r="I160" s="241"/>
      <c r="J160" s="242">
        <f>ROUND(I160*H160,2)</f>
        <v>0</v>
      </c>
      <c r="K160" s="238" t="s">
        <v>183</v>
      </c>
      <c r="L160" s="45"/>
      <c r="M160" s="243" t="s">
        <v>1</v>
      </c>
      <c r="N160" s="244" t="s">
        <v>41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184</v>
      </c>
      <c r="AT160" s="247" t="s">
        <v>179</v>
      </c>
      <c r="AU160" s="247" t="s">
        <v>86</v>
      </c>
      <c r="AY160" s="18" t="s">
        <v>177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84</v>
      </c>
      <c r="BK160" s="248">
        <f>ROUND(I160*H160,2)</f>
        <v>0</v>
      </c>
      <c r="BL160" s="18" t="s">
        <v>184</v>
      </c>
      <c r="BM160" s="247" t="s">
        <v>239</v>
      </c>
    </row>
    <row r="161" s="15" customFormat="1">
      <c r="A161" s="15"/>
      <c r="B161" s="272"/>
      <c r="C161" s="273"/>
      <c r="D161" s="251" t="s">
        <v>185</v>
      </c>
      <c r="E161" s="274" t="s">
        <v>1</v>
      </c>
      <c r="F161" s="275" t="s">
        <v>111</v>
      </c>
      <c r="G161" s="273"/>
      <c r="H161" s="274" t="s">
        <v>1</v>
      </c>
      <c r="I161" s="276"/>
      <c r="J161" s="273"/>
      <c r="K161" s="273"/>
      <c r="L161" s="277"/>
      <c r="M161" s="278"/>
      <c r="N161" s="279"/>
      <c r="O161" s="279"/>
      <c r="P161" s="279"/>
      <c r="Q161" s="279"/>
      <c r="R161" s="279"/>
      <c r="S161" s="279"/>
      <c r="T161" s="28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1" t="s">
        <v>185</v>
      </c>
      <c r="AU161" s="281" t="s">
        <v>86</v>
      </c>
      <c r="AV161" s="15" t="s">
        <v>84</v>
      </c>
      <c r="AW161" s="15" t="s">
        <v>33</v>
      </c>
      <c r="AX161" s="15" t="s">
        <v>76</v>
      </c>
      <c r="AY161" s="281" t="s">
        <v>177</v>
      </c>
    </row>
    <row r="162" s="13" customFormat="1">
      <c r="A162" s="13"/>
      <c r="B162" s="249"/>
      <c r="C162" s="250"/>
      <c r="D162" s="251" t="s">
        <v>185</v>
      </c>
      <c r="E162" s="252" t="s">
        <v>1</v>
      </c>
      <c r="F162" s="253" t="s">
        <v>1610</v>
      </c>
      <c r="G162" s="250"/>
      <c r="H162" s="254">
        <v>13.800000000000001</v>
      </c>
      <c r="I162" s="255"/>
      <c r="J162" s="250"/>
      <c r="K162" s="250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185</v>
      </c>
      <c r="AU162" s="260" t="s">
        <v>86</v>
      </c>
      <c r="AV162" s="13" t="s">
        <v>86</v>
      </c>
      <c r="AW162" s="13" t="s">
        <v>33</v>
      </c>
      <c r="AX162" s="13" t="s">
        <v>76</v>
      </c>
      <c r="AY162" s="260" t="s">
        <v>177</v>
      </c>
    </row>
    <row r="163" s="14" customFormat="1">
      <c r="A163" s="14"/>
      <c r="B163" s="261"/>
      <c r="C163" s="262"/>
      <c r="D163" s="251" t="s">
        <v>185</v>
      </c>
      <c r="E163" s="263" t="s">
        <v>1</v>
      </c>
      <c r="F163" s="264" t="s">
        <v>187</v>
      </c>
      <c r="G163" s="262"/>
      <c r="H163" s="265">
        <v>13.800000000000001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185</v>
      </c>
      <c r="AU163" s="271" t="s">
        <v>86</v>
      </c>
      <c r="AV163" s="14" t="s">
        <v>184</v>
      </c>
      <c r="AW163" s="14" t="s">
        <v>33</v>
      </c>
      <c r="AX163" s="14" t="s">
        <v>84</v>
      </c>
      <c r="AY163" s="271" t="s">
        <v>177</v>
      </c>
    </row>
    <row r="164" s="2" customFormat="1" ht="16.5" customHeight="1">
      <c r="A164" s="39"/>
      <c r="B164" s="40"/>
      <c r="C164" s="293" t="s">
        <v>208</v>
      </c>
      <c r="D164" s="293" t="s">
        <v>375</v>
      </c>
      <c r="E164" s="294" t="s">
        <v>1462</v>
      </c>
      <c r="F164" s="295" t="s">
        <v>1463</v>
      </c>
      <c r="G164" s="296" t="s">
        <v>242</v>
      </c>
      <c r="H164" s="297">
        <v>27.600000000000001</v>
      </c>
      <c r="I164" s="298"/>
      <c r="J164" s="299">
        <f>ROUND(I164*H164,2)</f>
        <v>0</v>
      </c>
      <c r="K164" s="295" t="s">
        <v>183</v>
      </c>
      <c r="L164" s="300"/>
      <c r="M164" s="301" t="s">
        <v>1</v>
      </c>
      <c r="N164" s="302" t="s">
        <v>41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198</v>
      </c>
      <c r="AT164" s="247" t="s">
        <v>375</v>
      </c>
      <c r="AU164" s="247" t="s">
        <v>86</v>
      </c>
      <c r="AY164" s="18" t="s">
        <v>177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84</v>
      </c>
      <c r="BK164" s="248">
        <f>ROUND(I164*H164,2)</f>
        <v>0</v>
      </c>
      <c r="BL164" s="18" t="s">
        <v>184</v>
      </c>
      <c r="BM164" s="247" t="s">
        <v>243</v>
      </c>
    </row>
    <row r="165" s="13" customFormat="1">
      <c r="A165" s="13"/>
      <c r="B165" s="249"/>
      <c r="C165" s="250"/>
      <c r="D165" s="251" t="s">
        <v>185</v>
      </c>
      <c r="E165" s="252" t="s">
        <v>1</v>
      </c>
      <c r="F165" s="253" t="s">
        <v>1611</v>
      </c>
      <c r="G165" s="250"/>
      <c r="H165" s="254">
        <v>27.600000000000001</v>
      </c>
      <c r="I165" s="255"/>
      <c r="J165" s="250"/>
      <c r="K165" s="250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185</v>
      </c>
      <c r="AU165" s="260" t="s">
        <v>86</v>
      </c>
      <c r="AV165" s="13" t="s">
        <v>86</v>
      </c>
      <c r="AW165" s="13" t="s">
        <v>33</v>
      </c>
      <c r="AX165" s="13" t="s">
        <v>76</v>
      </c>
      <c r="AY165" s="260" t="s">
        <v>177</v>
      </c>
    </row>
    <row r="166" s="14" customFormat="1">
      <c r="A166" s="14"/>
      <c r="B166" s="261"/>
      <c r="C166" s="262"/>
      <c r="D166" s="251" t="s">
        <v>185</v>
      </c>
      <c r="E166" s="263" t="s">
        <v>1</v>
      </c>
      <c r="F166" s="264" t="s">
        <v>187</v>
      </c>
      <c r="G166" s="262"/>
      <c r="H166" s="265">
        <v>27.600000000000001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185</v>
      </c>
      <c r="AU166" s="271" t="s">
        <v>86</v>
      </c>
      <c r="AV166" s="14" t="s">
        <v>184</v>
      </c>
      <c r="AW166" s="14" t="s">
        <v>33</v>
      </c>
      <c r="AX166" s="14" t="s">
        <v>84</v>
      </c>
      <c r="AY166" s="271" t="s">
        <v>177</v>
      </c>
    </row>
    <row r="167" s="12" customFormat="1" ht="22.8" customHeight="1">
      <c r="A167" s="12"/>
      <c r="B167" s="220"/>
      <c r="C167" s="221"/>
      <c r="D167" s="222" t="s">
        <v>75</v>
      </c>
      <c r="E167" s="234" t="s">
        <v>86</v>
      </c>
      <c r="F167" s="234" t="s">
        <v>218</v>
      </c>
      <c r="G167" s="221"/>
      <c r="H167" s="221"/>
      <c r="I167" s="224"/>
      <c r="J167" s="235">
        <f>BK167</f>
        <v>0</v>
      </c>
      <c r="K167" s="221"/>
      <c r="L167" s="226"/>
      <c r="M167" s="227"/>
      <c r="N167" s="228"/>
      <c r="O167" s="228"/>
      <c r="P167" s="229">
        <f>SUM(P168:P175)</f>
        <v>0</v>
      </c>
      <c r="Q167" s="228"/>
      <c r="R167" s="229">
        <f>SUM(R168:R175)</f>
        <v>0</v>
      </c>
      <c r="S167" s="228"/>
      <c r="T167" s="230">
        <f>SUM(T168:T175)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1" t="s">
        <v>84</v>
      </c>
      <c r="AT167" s="232" t="s">
        <v>75</v>
      </c>
      <c r="AU167" s="232" t="s">
        <v>84</v>
      </c>
      <c r="AY167" s="231" t="s">
        <v>177</v>
      </c>
      <c r="BK167" s="233">
        <f>SUM(BK168:BK175)</f>
        <v>0</v>
      </c>
    </row>
    <row r="168" s="2" customFormat="1" ht="55.5" customHeight="1">
      <c r="A168" s="39"/>
      <c r="B168" s="40"/>
      <c r="C168" s="236" t="s">
        <v>244</v>
      </c>
      <c r="D168" s="236" t="s">
        <v>179</v>
      </c>
      <c r="E168" s="237" t="s">
        <v>1465</v>
      </c>
      <c r="F168" s="238" t="s">
        <v>1466</v>
      </c>
      <c r="G168" s="239" t="s">
        <v>429</v>
      </c>
      <c r="H168" s="240">
        <v>30</v>
      </c>
      <c r="I168" s="241"/>
      <c r="J168" s="242">
        <f>ROUND(I168*H168,2)</f>
        <v>0</v>
      </c>
      <c r="K168" s="238" t="s">
        <v>183</v>
      </c>
      <c r="L168" s="45"/>
      <c r="M168" s="243" t="s">
        <v>1</v>
      </c>
      <c r="N168" s="244" t="s">
        <v>41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184</v>
      </c>
      <c r="AT168" s="247" t="s">
        <v>179</v>
      </c>
      <c r="AU168" s="247" t="s">
        <v>86</v>
      </c>
      <c r="AY168" s="18" t="s">
        <v>177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84</v>
      </c>
      <c r="BK168" s="248">
        <f>ROUND(I168*H168,2)</f>
        <v>0</v>
      </c>
      <c r="BL168" s="18" t="s">
        <v>184</v>
      </c>
      <c r="BM168" s="247" t="s">
        <v>247</v>
      </c>
    </row>
    <row r="169" s="2" customFormat="1" ht="16.5" customHeight="1">
      <c r="A169" s="39"/>
      <c r="B169" s="40"/>
      <c r="C169" s="236" t="s">
        <v>214</v>
      </c>
      <c r="D169" s="236" t="s">
        <v>179</v>
      </c>
      <c r="E169" s="237" t="s">
        <v>1467</v>
      </c>
      <c r="F169" s="238" t="s">
        <v>1468</v>
      </c>
      <c r="G169" s="239" t="s">
        <v>182</v>
      </c>
      <c r="H169" s="240">
        <v>0.90000000000000002</v>
      </c>
      <c r="I169" s="241"/>
      <c r="J169" s="242">
        <f>ROUND(I169*H169,2)</f>
        <v>0</v>
      </c>
      <c r="K169" s="238" t="s">
        <v>183</v>
      </c>
      <c r="L169" s="45"/>
      <c r="M169" s="243" t="s">
        <v>1</v>
      </c>
      <c r="N169" s="244" t="s">
        <v>41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184</v>
      </c>
      <c r="AT169" s="247" t="s">
        <v>179</v>
      </c>
      <c r="AU169" s="247" t="s">
        <v>86</v>
      </c>
      <c r="AY169" s="18" t="s">
        <v>177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84</v>
      </c>
      <c r="BK169" s="248">
        <f>ROUND(I169*H169,2)</f>
        <v>0</v>
      </c>
      <c r="BL169" s="18" t="s">
        <v>184</v>
      </c>
      <c r="BM169" s="247" t="s">
        <v>252</v>
      </c>
    </row>
    <row r="170" s="15" customFormat="1">
      <c r="A170" s="15"/>
      <c r="B170" s="272"/>
      <c r="C170" s="273"/>
      <c r="D170" s="251" t="s">
        <v>185</v>
      </c>
      <c r="E170" s="274" t="s">
        <v>1</v>
      </c>
      <c r="F170" s="275" t="s">
        <v>1612</v>
      </c>
      <c r="G170" s="273"/>
      <c r="H170" s="274" t="s">
        <v>1</v>
      </c>
      <c r="I170" s="276"/>
      <c r="J170" s="273"/>
      <c r="K170" s="273"/>
      <c r="L170" s="277"/>
      <c r="M170" s="278"/>
      <c r="N170" s="279"/>
      <c r="O170" s="279"/>
      <c r="P170" s="279"/>
      <c r="Q170" s="279"/>
      <c r="R170" s="279"/>
      <c r="S170" s="279"/>
      <c r="T170" s="28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1" t="s">
        <v>185</v>
      </c>
      <c r="AU170" s="281" t="s">
        <v>86</v>
      </c>
      <c r="AV170" s="15" t="s">
        <v>84</v>
      </c>
      <c r="AW170" s="15" t="s">
        <v>33</v>
      </c>
      <c r="AX170" s="15" t="s">
        <v>76</v>
      </c>
      <c r="AY170" s="281" t="s">
        <v>177</v>
      </c>
    </row>
    <row r="171" s="13" customFormat="1">
      <c r="A171" s="13"/>
      <c r="B171" s="249"/>
      <c r="C171" s="250"/>
      <c r="D171" s="251" t="s">
        <v>185</v>
      </c>
      <c r="E171" s="252" t="s">
        <v>1</v>
      </c>
      <c r="F171" s="253" t="s">
        <v>1613</v>
      </c>
      <c r="G171" s="250"/>
      <c r="H171" s="254">
        <v>0.90000000000000002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185</v>
      </c>
      <c r="AU171" s="260" t="s">
        <v>86</v>
      </c>
      <c r="AV171" s="13" t="s">
        <v>86</v>
      </c>
      <c r="AW171" s="13" t="s">
        <v>33</v>
      </c>
      <c r="AX171" s="13" t="s">
        <v>76</v>
      </c>
      <c r="AY171" s="260" t="s">
        <v>177</v>
      </c>
    </row>
    <row r="172" s="14" customFormat="1">
      <c r="A172" s="14"/>
      <c r="B172" s="261"/>
      <c r="C172" s="262"/>
      <c r="D172" s="251" t="s">
        <v>185</v>
      </c>
      <c r="E172" s="263" t="s">
        <v>1</v>
      </c>
      <c r="F172" s="264" t="s">
        <v>187</v>
      </c>
      <c r="G172" s="262"/>
      <c r="H172" s="265">
        <v>0.90000000000000002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185</v>
      </c>
      <c r="AU172" s="271" t="s">
        <v>86</v>
      </c>
      <c r="AV172" s="14" t="s">
        <v>184</v>
      </c>
      <c r="AW172" s="14" t="s">
        <v>33</v>
      </c>
      <c r="AX172" s="14" t="s">
        <v>84</v>
      </c>
      <c r="AY172" s="271" t="s">
        <v>177</v>
      </c>
    </row>
    <row r="173" s="2" customFormat="1" ht="16.5" customHeight="1">
      <c r="A173" s="39"/>
      <c r="B173" s="40"/>
      <c r="C173" s="293" t="s">
        <v>8</v>
      </c>
      <c r="D173" s="293" t="s">
        <v>375</v>
      </c>
      <c r="E173" s="294" t="s">
        <v>1471</v>
      </c>
      <c r="F173" s="295" t="s">
        <v>1472</v>
      </c>
      <c r="G173" s="296" t="s">
        <v>242</v>
      </c>
      <c r="H173" s="297">
        <v>1.26</v>
      </c>
      <c r="I173" s="298"/>
      <c r="J173" s="299">
        <f>ROUND(I173*H173,2)</f>
        <v>0</v>
      </c>
      <c r="K173" s="295" t="s">
        <v>183</v>
      </c>
      <c r="L173" s="300"/>
      <c r="M173" s="301" t="s">
        <v>1</v>
      </c>
      <c r="N173" s="302" t="s">
        <v>41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198</v>
      </c>
      <c r="AT173" s="247" t="s">
        <v>375</v>
      </c>
      <c r="AU173" s="247" t="s">
        <v>86</v>
      </c>
      <c r="AY173" s="18" t="s">
        <v>177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84</v>
      </c>
      <c r="BK173" s="248">
        <f>ROUND(I173*H173,2)</f>
        <v>0</v>
      </c>
      <c r="BL173" s="18" t="s">
        <v>184</v>
      </c>
      <c r="BM173" s="247" t="s">
        <v>257</v>
      </c>
    </row>
    <row r="174" s="13" customFormat="1">
      <c r="A174" s="13"/>
      <c r="B174" s="249"/>
      <c r="C174" s="250"/>
      <c r="D174" s="251" t="s">
        <v>185</v>
      </c>
      <c r="E174" s="252" t="s">
        <v>1</v>
      </c>
      <c r="F174" s="253" t="s">
        <v>1614</v>
      </c>
      <c r="G174" s="250"/>
      <c r="H174" s="254">
        <v>1.26</v>
      </c>
      <c r="I174" s="255"/>
      <c r="J174" s="250"/>
      <c r="K174" s="250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185</v>
      </c>
      <c r="AU174" s="260" t="s">
        <v>86</v>
      </c>
      <c r="AV174" s="13" t="s">
        <v>86</v>
      </c>
      <c r="AW174" s="13" t="s">
        <v>33</v>
      </c>
      <c r="AX174" s="13" t="s">
        <v>76</v>
      </c>
      <c r="AY174" s="260" t="s">
        <v>177</v>
      </c>
    </row>
    <row r="175" s="14" customFormat="1">
      <c r="A175" s="14"/>
      <c r="B175" s="261"/>
      <c r="C175" s="262"/>
      <c r="D175" s="251" t="s">
        <v>185</v>
      </c>
      <c r="E175" s="263" t="s">
        <v>1</v>
      </c>
      <c r="F175" s="264" t="s">
        <v>187</v>
      </c>
      <c r="G175" s="262"/>
      <c r="H175" s="265">
        <v>1.26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185</v>
      </c>
      <c r="AU175" s="271" t="s">
        <v>86</v>
      </c>
      <c r="AV175" s="14" t="s">
        <v>184</v>
      </c>
      <c r="AW175" s="14" t="s">
        <v>33</v>
      </c>
      <c r="AX175" s="14" t="s">
        <v>84</v>
      </c>
      <c r="AY175" s="271" t="s">
        <v>177</v>
      </c>
    </row>
    <row r="176" s="12" customFormat="1" ht="22.8" customHeight="1">
      <c r="A176" s="12"/>
      <c r="B176" s="220"/>
      <c r="C176" s="221"/>
      <c r="D176" s="222" t="s">
        <v>75</v>
      </c>
      <c r="E176" s="234" t="s">
        <v>184</v>
      </c>
      <c r="F176" s="234" t="s">
        <v>303</v>
      </c>
      <c r="G176" s="221"/>
      <c r="H176" s="221"/>
      <c r="I176" s="224"/>
      <c r="J176" s="235">
        <f>BK176</f>
        <v>0</v>
      </c>
      <c r="K176" s="221"/>
      <c r="L176" s="226"/>
      <c r="M176" s="227"/>
      <c r="N176" s="228"/>
      <c r="O176" s="228"/>
      <c r="P176" s="229">
        <f>SUM(P177:P192)</f>
        <v>0</v>
      </c>
      <c r="Q176" s="228"/>
      <c r="R176" s="229">
        <f>SUM(R177:R192)</f>
        <v>0</v>
      </c>
      <c r="S176" s="228"/>
      <c r="T176" s="230">
        <f>SUM(T177:T192)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1" t="s">
        <v>84</v>
      </c>
      <c r="AT176" s="232" t="s">
        <v>75</v>
      </c>
      <c r="AU176" s="232" t="s">
        <v>84</v>
      </c>
      <c r="AY176" s="231" t="s">
        <v>177</v>
      </c>
      <c r="BK176" s="233">
        <f>SUM(BK177:BK192)</f>
        <v>0</v>
      </c>
    </row>
    <row r="177" s="2" customFormat="1" ht="21.75" customHeight="1">
      <c r="A177" s="39"/>
      <c r="B177" s="40"/>
      <c r="C177" s="236" t="s">
        <v>217</v>
      </c>
      <c r="D177" s="236" t="s">
        <v>179</v>
      </c>
      <c r="E177" s="237" t="s">
        <v>1477</v>
      </c>
      <c r="F177" s="238" t="s">
        <v>1478</v>
      </c>
      <c r="G177" s="239" t="s">
        <v>182</v>
      </c>
      <c r="H177" s="240">
        <v>3</v>
      </c>
      <c r="I177" s="241"/>
      <c r="J177" s="242">
        <f>ROUND(I177*H177,2)</f>
        <v>0</v>
      </c>
      <c r="K177" s="238" t="s">
        <v>183</v>
      </c>
      <c r="L177" s="45"/>
      <c r="M177" s="243" t="s">
        <v>1</v>
      </c>
      <c r="N177" s="244" t="s">
        <v>41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184</v>
      </c>
      <c r="AT177" s="247" t="s">
        <v>179</v>
      </c>
      <c r="AU177" s="247" t="s">
        <v>86</v>
      </c>
      <c r="AY177" s="18" t="s">
        <v>177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84</v>
      </c>
      <c r="BK177" s="248">
        <f>ROUND(I177*H177,2)</f>
        <v>0</v>
      </c>
      <c r="BL177" s="18" t="s">
        <v>184</v>
      </c>
      <c r="BM177" s="247" t="s">
        <v>260</v>
      </c>
    </row>
    <row r="178" s="15" customFormat="1">
      <c r="A178" s="15"/>
      <c r="B178" s="272"/>
      <c r="C178" s="273"/>
      <c r="D178" s="251" t="s">
        <v>185</v>
      </c>
      <c r="E178" s="274" t="s">
        <v>1</v>
      </c>
      <c r="F178" s="275" t="s">
        <v>111</v>
      </c>
      <c r="G178" s="273"/>
      <c r="H178" s="274" t="s">
        <v>1</v>
      </c>
      <c r="I178" s="276"/>
      <c r="J178" s="273"/>
      <c r="K178" s="273"/>
      <c r="L178" s="277"/>
      <c r="M178" s="278"/>
      <c r="N178" s="279"/>
      <c r="O178" s="279"/>
      <c r="P178" s="279"/>
      <c r="Q178" s="279"/>
      <c r="R178" s="279"/>
      <c r="S178" s="279"/>
      <c r="T178" s="28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1" t="s">
        <v>185</v>
      </c>
      <c r="AU178" s="281" t="s">
        <v>86</v>
      </c>
      <c r="AV178" s="15" t="s">
        <v>84</v>
      </c>
      <c r="AW178" s="15" t="s">
        <v>33</v>
      </c>
      <c r="AX178" s="15" t="s">
        <v>76</v>
      </c>
      <c r="AY178" s="281" t="s">
        <v>177</v>
      </c>
    </row>
    <row r="179" s="13" customFormat="1">
      <c r="A179" s="13"/>
      <c r="B179" s="249"/>
      <c r="C179" s="250"/>
      <c r="D179" s="251" t="s">
        <v>185</v>
      </c>
      <c r="E179" s="252" t="s">
        <v>1</v>
      </c>
      <c r="F179" s="253" t="s">
        <v>1615</v>
      </c>
      <c r="G179" s="250"/>
      <c r="H179" s="254">
        <v>3</v>
      </c>
      <c r="I179" s="255"/>
      <c r="J179" s="250"/>
      <c r="K179" s="250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185</v>
      </c>
      <c r="AU179" s="260" t="s">
        <v>86</v>
      </c>
      <c r="AV179" s="13" t="s">
        <v>86</v>
      </c>
      <c r="AW179" s="13" t="s">
        <v>33</v>
      </c>
      <c r="AX179" s="13" t="s">
        <v>76</v>
      </c>
      <c r="AY179" s="260" t="s">
        <v>177</v>
      </c>
    </row>
    <row r="180" s="14" customFormat="1">
      <c r="A180" s="14"/>
      <c r="B180" s="261"/>
      <c r="C180" s="262"/>
      <c r="D180" s="251" t="s">
        <v>185</v>
      </c>
      <c r="E180" s="263" t="s">
        <v>1</v>
      </c>
      <c r="F180" s="264" t="s">
        <v>187</v>
      </c>
      <c r="G180" s="262"/>
      <c r="H180" s="265">
        <v>3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1" t="s">
        <v>185</v>
      </c>
      <c r="AU180" s="271" t="s">
        <v>86</v>
      </c>
      <c r="AV180" s="14" t="s">
        <v>184</v>
      </c>
      <c r="AW180" s="14" t="s">
        <v>33</v>
      </c>
      <c r="AX180" s="14" t="s">
        <v>84</v>
      </c>
      <c r="AY180" s="271" t="s">
        <v>177</v>
      </c>
    </row>
    <row r="181" s="2" customFormat="1" ht="21.75" customHeight="1">
      <c r="A181" s="39"/>
      <c r="B181" s="40"/>
      <c r="C181" s="236" t="s">
        <v>263</v>
      </c>
      <c r="D181" s="236" t="s">
        <v>179</v>
      </c>
      <c r="E181" s="237" t="s">
        <v>1474</v>
      </c>
      <c r="F181" s="238" t="s">
        <v>1475</v>
      </c>
      <c r="G181" s="239" t="s">
        <v>182</v>
      </c>
      <c r="H181" s="240">
        <v>4.5</v>
      </c>
      <c r="I181" s="241"/>
      <c r="J181" s="242">
        <f>ROUND(I181*H181,2)</f>
        <v>0</v>
      </c>
      <c r="K181" s="238" t="s">
        <v>1</v>
      </c>
      <c r="L181" s="45"/>
      <c r="M181" s="243" t="s">
        <v>1</v>
      </c>
      <c r="N181" s="244" t="s">
        <v>41</v>
      </c>
      <c r="O181" s="92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184</v>
      </c>
      <c r="AT181" s="247" t="s">
        <v>179</v>
      </c>
      <c r="AU181" s="247" t="s">
        <v>86</v>
      </c>
      <c r="AY181" s="18" t="s">
        <v>177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84</v>
      </c>
      <c r="BK181" s="248">
        <f>ROUND(I181*H181,2)</f>
        <v>0</v>
      </c>
      <c r="BL181" s="18" t="s">
        <v>184</v>
      </c>
      <c r="BM181" s="247" t="s">
        <v>266</v>
      </c>
    </row>
    <row r="182" s="15" customFormat="1">
      <c r="A182" s="15"/>
      <c r="B182" s="272"/>
      <c r="C182" s="273"/>
      <c r="D182" s="251" t="s">
        <v>185</v>
      </c>
      <c r="E182" s="274" t="s">
        <v>1</v>
      </c>
      <c r="F182" s="275" t="s">
        <v>111</v>
      </c>
      <c r="G182" s="273"/>
      <c r="H182" s="274" t="s">
        <v>1</v>
      </c>
      <c r="I182" s="276"/>
      <c r="J182" s="273"/>
      <c r="K182" s="273"/>
      <c r="L182" s="277"/>
      <c r="M182" s="278"/>
      <c r="N182" s="279"/>
      <c r="O182" s="279"/>
      <c r="P182" s="279"/>
      <c r="Q182" s="279"/>
      <c r="R182" s="279"/>
      <c r="S182" s="279"/>
      <c r="T182" s="28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1" t="s">
        <v>185</v>
      </c>
      <c r="AU182" s="281" t="s">
        <v>86</v>
      </c>
      <c r="AV182" s="15" t="s">
        <v>84</v>
      </c>
      <c r="AW182" s="15" t="s">
        <v>33</v>
      </c>
      <c r="AX182" s="15" t="s">
        <v>76</v>
      </c>
      <c r="AY182" s="281" t="s">
        <v>177</v>
      </c>
    </row>
    <row r="183" s="13" customFormat="1">
      <c r="A183" s="13"/>
      <c r="B183" s="249"/>
      <c r="C183" s="250"/>
      <c r="D183" s="251" t="s">
        <v>185</v>
      </c>
      <c r="E183" s="252" t="s">
        <v>1</v>
      </c>
      <c r="F183" s="253" t="s">
        <v>1616</v>
      </c>
      <c r="G183" s="250"/>
      <c r="H183" s="254">
        <v>4.5</v>
      </c>
      <c r="I183" s="255"/>
      <c r="J183" s="250"/>
      <c r="K183" s="250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185</v>
      </c>
      <c r="AU183" s="260" t="s">
        <v>86</v>
      </c>
      <c r="AV183" s="13" t="s">
        <v>86</v>
      </c>
      <c r="AW183" s="13" t="s">
        <v>33</v>
      </c>
      <c r="AX183" s="13" t="s">
        <v>76</v>
      </c>
      <c r="AY183" s="260" t="s">
        <v>177</v>
      </c>
    </row>
    <row r="184" s="14" customFormat="1">
      <c r="A184" s="14"/>
      <c r="B184" s="261"/>
      <c r="C184" s="262"/>
      <c r="D184" s="251" t="s">
        <v>185</v>
      </c>
      <c r="E184" s="263" t="s">
        <v>1</v>
      </c>
      <c r="F184" s="264" t="s">
        <v>187</v>
      </c>
      <c r="G184" s="262"/>
      <c r="H184" s="265">
        <v>4.5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1" t="s">
        <v>185</v>
      </c>
      <c r="AU184" s="271" t="s">
        <v>86</v>
      </c>
      <c r="AV184" s="14" t="s">
        <v>184</v>
      </c>
      <c r="AW184" s="14" t="s">
        <v>33</v>
      </c>
      <c r="AX184" s="14" t="s">
        <v>84</v>
      </c>
      <c r="AY184" s="271" t="s">
        <v>177</v>
      </c>
    </row>
    <row r="185" s="2" customFormat="1" ht="33" customHeight="1">
      <c r="A185" s="39"/>
      <c r="B185" s="40"/>
      <c r="C185" s="236" t="s">
        <v>222</v>
      </c>
      <c r="D185" s="236" t="s">
        <v>179</v>
      </c>
      <c r="E185" s="237" t="s">
        <v>1103</v>
      </c>
      <c r="F185" s="238" t="s">
        <v>1104</v>
      </c>
      <c r="G185" s="239" t="s">
        <v>182</v>
      </c>
      <c r="H185" s="240">
        <v>3</v>
      </c>
      <c r="I185" s="241"/>
      <c r="J185" s="242">
        <f>ROUND(I185*H185,2)</f>
        <v>0</v>
      </c>
      <c r="K185" s="238" t="s">
        <v>183</v>
      </c>
      <c r="L185" s="45"/>
      <c r="M185" s="243" t="s">
        <v>1</v>
      </c>
      <c r="N185" s="244" t="s">
        <v>41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184</v>
      </c>
      <c r="AT185" s="247" t="s">
        <v>179</v>
      </c>
      <c r="AU185" s="247" t="s">
        <v>86</v>
      </c>
      <c r="AY185" s="18" t="s">
        <v>177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84</v>
      </c>
      <c r="BK185" s="248">
        <f>ROUND(I185*H185,2)</f>
        <v>0</v>
      </c>
      <c r="BL185" s="18" t="s">
        <v>184</v>
      </c>
      <c r="BM185" s="247" t="s">
        <v>271</v>
      </c>
    </row>
    <row r="186" s="15" customFormat="1">
      <c r="A186" s="15"/>
      <c r="B186" s="272"/>
      <c r="C186" s="273"/>
      <c r="D186" s="251" t="s">
        <v>185</v>
      </c>
      <c r="E186" s="274" t="s">
        <v>1</v>
      </c>
      <c r="F186" s="275" t="s">
        <v>111</v>
      </c>
      <c r="G186" s="273"/>
      <c r="H186" s="274" t="s">
        <v>1</v>
      </c>
      <c r="I186" s="276"/>
      <c r="J186" s="273"/>
      <c r="K186" s="273"/>
      <c r="L186" s="277"/>
      <c r="M186" s="278"/>
      <c r="N186" s="279"/>
      <c r="O186" s="279"/>
      <c r="P186" s="279"/>
      <c r="Q186" s="279"/>
      <c r="R186" s="279"/>
      <c r="S186" s="279"/>
      <c r="T186" s="28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1" t="s">
        <v>185</v>
      </c>
      <c r="AU186" s="281" t="s">
        <v>86</v>
      </c>
      <c r="AV186" s="15" t="s">
        <v>84</v>
      </c>
      <c r="AW186" s="15" t="s">
        <v>33</v>
      </c>
      <c r="AX186" s="15" t="s">
        <v>76</v>
      </c>
      <c r="AY186" s="281" t="s">
        <v>177</v>
      </c>
    </row>
    <row r="187" s="13" customFormat="1">
      <c r="A187" s="13"/>
      <c r="B187" s="249"/>
      <c r="C187" s="250"/>
      <c r="D187" s="251" t="s">
        <v>185</v>
      </c>
      <c r="E187" s="252" t="s">
        <v>1</v>
      </c>
      <c r="F187" s="253" t="s">
        <v>1615</v>
      </c>
      <c r="G187" s="250"/>
      <c r="H187" s="254">
        <v>3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185</v>
      </c>
      <c r="AU187" s="260" t="s">
        <v>86</v>
      </c>
      <c r="AV187" s="13" t="s">
        <v>86</v>
      </c>
      <c r="AW187" s="13" t="s">
        <v>33</v>
      </c>
      <c r="AX187" s="13" t="s">
        <v>76</v>
      </c>
      <c r="AY187" s="260" t="s">
        <v>177</v>
      </c>
    </row>
    <row r="188" s="14" customFormat="1">
      <c r="A188" s="14"/>
      <c r="B188" s="261"/>
      <c r="C188" s="262"/>
      <c r="D188" s="251" t="s">
        <v>185</v>
      </c>
      <c r="E188" s="263" t="s">
        <v>1</v>
      </c>
      <c r="F188" s="264" t="s">
        <v>187</v>
      </c>
      <c r="G188" s="262"/>
      <c r="H188" s="265">
        <v>3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1" t="s">
        <v>185</v>
      </c>
      <c r="AU188" s="271" t="s">
        <v>86</v>
      </c>
      <c r="AV188" s="14" t="s">
        <v>184</v>
      </c>
      <c r="AW188" s="14" t="s">
        <v>33</v>
      </c>
      <c r="AX188" s="14" t="s">
        <v>84</v>
      </c>
      <c r="AY188" s="271" t="s">
        <v>177</v>
      </c>
    </row>
    <row r="189" s="2" customFormat="1" ht="21.75" customHeight="1">
      <c r="A189" s="39"/>
      <c r="B189" s="40"/>
      <c r="C189" s="236" t="s">
        <v>273</v>
      </c>
      <c r="D189" s="236" t="s">
        <v>179</v>
      </c>
      <c r="E189" s="237" t="s">
        <v>1480</v>
      </c>
      <c r="F189" s="238" t="s">
        <v>1481</v>
      </c>
      <c r="G189" s="239" t="s">
        <v>182</v>
      </c>
      <c r="H189" s="240">
        <v>42.640000000000001</v>
      </c>
      <c r="I189" s="241"/>
      <c r="J189" s="242">
        <f>ROUND(I189*H189,2)</f>
        <v>0</v>
      </c>
      <c r="K189" s="238" t="s">
        <v>183</v>
      </c>
      <c r="L189" s="45"/>
      <c r="M189" s="243" t="s">
        <v>1</v>
      </c>
      <c r="N189" s="244" t="s">
        <v>41</v>
      </c>
      <c r="O189" s="92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7" t="s">
        <v>184</v>
      </c>
      <c r="AT189" s="247" t="s">
        <v>179</v>
      </c>
      <c r="AU189" s="247" t="s">
        <v>86</v>
      </c>
      <c r="AY189" s="18" t="s">
        <v>177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8" t="s">
        <v>84</v>
      </c>
      <c r="BK189" s="248">
        <f>ROUND(I189*H189,2)</f>
        <v>0</v>
      </c>
      <c r="BL189" s="18" t="s">
        <v>184</v>
      </c>
      <c r="BM189" s="247" t="s">
        <v>276</v>
      </c>
    </row>
    <row r="190" s="15" customFormat="1">
      <c r="A190" s="15"/>
      <c r="B190" s="272"/>
      <c r="C190" s="273"/>
      <c r="D190" s="251" t="s">
        <v>185</v>
      </c>
      <c r="E190" s="274" t="s">
        <v>1</v>
      </c>
      <c r="F190" s="275" t="s">
        <v>111</v>
      </c>
      <c r="G190" s="273"/>
      <c r="H190" s="274" t="s">
        <v>1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185</v>
      </c>
      <c r="AU190" s="281" t="s">
        <v>86</v>
      </c>
      <c r="AV190" s="15" t="s">
        <v>84</v>
      </c>
      <c r="AW190" s="15" t="s">
        <v>33</v>
      </c>
      <c r="AX190" s="15" t="s">
        <v>76</v>
      </c>
      <c r="AY190" s="281" t="s">
        <v>177</v>
      </c>
    </row>
    <row r="191" s="13" customFormat="1">
      <c r="A191" s="13"/>
      <c r="B191" s="249"/>
      <c r="C191" s="250"/>
      <c r="D191" s="251" t="s">
        <v>185</v>
      </c>
      <c r="E191" s="252" t="s">
        <v>1</v>
      </c>
      <c r="F191" s="253" t="s">
        <v>1617</v>
      </c>
      <c r="G191" s="250"/>
      <c r="H191" s="254">
        <v>42.640000000000001</v>
      </c>
      <c r="I191" s="255"/>
      <c r="J191" s="250"/>
      <c r="K191" s="250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185</v>
      </c>
      <c r="AU191" s="260" t="s">
        <v>86</v>
      </c>
      <c r="AV191" s="13" t="s">
        <v>86</v>
      </c>
      <c r="AW191" s="13" t="s">
        <v>33</v>
      </c>
      <c r="AX191" s="13" t="s">
        <v>76</v>
      </c>
      <c r="AY191" s="260" t="s">
        <v>177</v>
      </c>
    </row>
    <row r="192" s="14" customFormat="1">
      <c r="A192" s="14"/>
      <c r="B192" s="261"/>
      <c r="C192" s="262"/>
      <c r="D192" s="251" t="s">
        <v>185</v>
      </c>
      <c r="E192" s="263" t="s">
        <v>1</v>
      </c>
      <c r="F192" s="264" t="s">
        <v>187</v>
      </c>
      <c r="G192" s="262"/>
      <c r="H192" s="265">
        <v>42.640000000000001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1" t="s">
        <v>185</v>
      </c>
      <c r="AU192" s="271" t="s">
        <v>86</v>
      </c>
      <c r="AV192" s="14" t="s">
        <v>184</v>
      </c>
      <c r="AW192" s="14" t="s">
        <v>33</v>
      </c>
      <c r="AX192" s="14" t="s">
        <v>84</v>
      </c>
      <c r="AY192" s="271" t="s">
        <v>177</v>
      </c>
    </row>
    <row r="193" s="12" customFormat="1" ht="22.8" customHeight="1">
      <c r="A193" s="12"/>
      <c r="B193" s="220"/>
      <c r="C193" s="221"/>
      <c r="D193" s="222" t="s">
        <v>75</v>
      </c>
      <c r="E193" s="234" t="s">
        <v>198</v>
      </c>
      <c r="F193" s="234" t="s">
        <v>1125</v>
      </c>
      <c r="G193" s="221"/>
      <c r="H193" s="221"/>
      <c r="I193" s="224"/>
      <c r="J193" s="235">
        <f>BK193</f>
        <v>0</v>
      </c>
      <c r="K193" s="221"/>
      <c r="L193" s="226"/>
      <c r="M193" s="227"/>
      <c r="N193" s="228"/>
      <c r="O193" s="228"/>
      <c r="P193" s="229">
        <f>SUM(P194:P207)</f>
        <v>0</v>
      </c>
      <c r="Q193" s="228"/>
      <c r="R193" s="229">
        <f>SUM(R194:R207)</f>
        <v>0</v>
      </c>
      <c r="S193" s="228"/>
      <c r="T193" s="230">
        <f>SUM(T194:T207)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1" t="s">
        <v>84</v>
      </c>
      <c r="AT193" s="232" t="s">
        <v>75</v>
      </c>
      <c r="AU193" s="232" t="s">
        <v>84</v>
      </c>
      <c r="AY193" s="231" t="s">
        <v>177</v>
      </c>
      <c r="BK193" s="233">
        <f>SUM(BK194:BK207)</f>
        <v>0</v>
      </c>
    </row>
    <row r="194" s="2" customFormat="1" ht="33" customHeight="1">
      <c r="A194" s="39"/>
      <c r="B194" s="40"/>
      <c r="C194" s="236" t="s">
        <v>228</v>
      </c>
      <c r="D194" s="236" t="s">
        <v>179</v>
      </c>
      <c r="E194" s="237" t="s">
        <v>1483</v>
      </c>
      <c r="F194" s="238" t="s">
        <v>1484</v>
      </c>
      <c r="G194" s="239" t="s">
        <v>429</v>
      </c>
      <c r="H194" s="240">
        <v>6</v>
      </c>
      <c r="I194" s="241"/>
      <c r="J194" s="242">
        <f>ROUND(I194*H194,2)</f>
        <v>0</v>
      </c>
      <c r="K194" s="238" t="s">
        <v>183</v>
      </c>
      <c r="L194" s="45"/>
      <c r="M194" s="243" t="s">
        <v>1</v>
      </c>
      <c r="N194" s="244" t="s">
        <v>41</v>
      </c>
      <c r="O194" s="92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184</v>
      </c>
      <c r="AT194" s="247" t="s">
        <v>179</v>
      </c>
      <c r="AU194" s="247" t="s">
        <v>86</v>
      </c>
      <c r="AY194" s="18" t="s">
        <v>177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84</v>
      </c>
      <c r="BK194" s="248">
        <f>ROUND(I194*H194,2)</f>
        <v>0</v>
      </c>
      <c r="BL194" s="18" t="s">
        <v>184</v>
      </c>
      <c r="BM194" s="247" t="s">
        <v>289</v>
      </c>
    </row>
    <row r="195" s="2" customFormat="1" ht="21.75" customHeight="1">
      <c r="A195" s="39"/>
      <c r="B195" s="40"/>
      <c r="C195" s="293" t="s">
        <v>7</v>
      </c>
      <c r="D195" s="293" t="s">
        <v>375</v>
      </c>
      <c r="E195" s="294" t="s">
        <v>1485</v>
      </c>
      <c r="F195" s="295" t="s">
        <v>1486</v>
      </c>
      <c r="G195" s="296" t="s">
        <v>429</v>
      </c>
      <c r="H195" s="297">
        <v>6</v>
      </c>
      <c r="I195" s="298"/>
      <c r="J195" s="299">
        <f>ROUND(I195*H195,2)</f>
        <v>0</v>
      </c>
      <c r="K195" s="295" t="s">
        <v>183</v>
      </c>
      <c r="L195" s="300"/>
      <c r="M195" s="301" t="s">
        <v>1</v>
      </c>
      <c r="N195" s="302" t="s">
        <v>41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198</v>
      </c>
      <c r="AT195" s="247" t="s">
        <v>375</v>
      </c>
      <c r="AU195" s="247" t="s">
        <v>86</v>
      </c>
      <c r="AY195" s="18" t="s">
        <v>177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84</v>
      </c>
      <c r="BK195" s="248">
        <f>ROUND(I195*H195,2)</f>
        <v>0</v>
      </c>
      <c r="BL195" s="18" t="s">
        <v>184</v>
      </c>
      <c r="BM195" s="247" t="s">
        <v>292</v>
      </c>
    </row>
    <row r="196" s="2" customFormat="1" ht="33" customHeight="1">
      <c r="A196" s="39"/>
      <c r="B196" s="40"/>
      <c r="C196" s="236" t="s">
        <v>239</v>
      </c>
      <c r="D196" s="236" t="s">
        <v>179</v>
      </c>
      <c r="E196" s="237" t="s">
        <v>1618</v>
      </c>
      <c r="F196" s="238" t="s">
        <v>1619</v>
      </c>
      <c r="G196" s="239" t="s">
        <v>429</v>
      </c>
      <c r="H196" s="240">
        <v>26</v>
      </c>
      <c r="I196" s="241"/>
      <c r="J196" s="242">
        <f>ROUND(I196*H196,2)</f>
        <v>0</v>
      </c>
      <c r="K196" s="238" t="s">
        <v>183</v>
      </c>
      <c r="L196" s="45"/>
      <c r="M196" s="243" t="s">
        <v>1</v>
      </c>
      <c r="N196" s="244" t="s">
        <v>41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184</v>
      </c>
      <c r="AT196" s="247" t="s">
        <v>179</v>
      </c>
      <c r="AU196" s="247" t="s">
        <v>86</v>
      </c>
      <c r="AY196" s="18" t="s">
        <v>177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84</v>
      </c>
      <c r="BK196" s="248">
        <f>ROUND(I196*H196,2)</f>
        <v>0</v>
      </c>
      <c r="BL196" s="18" t="s">
        <v>184</v>
      </c>
      <c r="BM196" s="247" t="s">
        <v>295</v>
      </c>
    </row>
    <row r="197" s="2" customFormat="1" ht="16.5" customHeight="1">
      <c r="A197" s="39"/>
      <c r="B197" s="40"/>
      <c r="C197" s="293" t="s">
        <v>297</v>
      </c>
      <c r="D197" s="293" t="s">
        <v>375</v>
      </c>
      <c r="E197" s="294" t="s">
        <v>1620</v>
      </c>
      <c r="F197" s="295" t="s">
        <v>1621</v>
      </c>
      <c r="G197" s="296" t="s">
        <v>429</v>
      </c>
      <c r="H197" s="297">
        <v>26</v>
      </c>
      <c r="I197" s="298"/>
      <c r="J197" s="299">
        <f>ROUND(I197*H197,2)</f>
        <v>0</v>
      </c>
      <c r="K197" s="295" t="s">
        <v>183</v>
      </c>
      <c r="L197" s="300"/>
      <c r="M197" s="301" t="s">
        <v>1</v>
      </c>
      <c r="N197" s="302" t="s">
        <v>41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198</v>
      </c>
      <c r="AT197" s="247" t="s">
        <v>375</v>
      </c>
      <c r="AU197" s="247" t="s">
        <v>86</v>
      </c>
      <c r="AY197" s="18" t="s">
        <v>177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84</v>
      </c>
      <c r="BK197" s="248">
        <f>ROUND(I197*H197,2)</f>
        <v>0</v>
      </c>
      <c r="BL197" s="18" t="s">
        <v>184</v>
      </c>
      <c r="BM197" s="247" t="s">
        <v>300</v>
      </c>
    </row>
    <row r="198" s="2" customFormat="1" ht="33" customHeight="1">
      <c r="A198" s="39"/>
      <c r="B198" s="40"/>
      <c r="C198" s="236" t="s">
        <v>243</v>
      </c>
      <c r="D198" s="236" t="s">
        <v>179</v>
      </c>
      <c r="E198" s="237" t="s">
        <v>1487</v>
      </c>
      <c r="F198" s="238" t="s">
        <v>1488</v>
      </c>
      <c r="G198" s="239" t="s">
        <v>288</v>
      </c>
      <c r="H198" s="240">
        <v>10</v>
      </c>
      <c r="I198" s="241"/>
      <c r="J198" s="242">
        <f>ROUND(I198*H198,2)</f>
        <v>0</v>
      </c>
      <c r="K198" s="238" t="s">
        <v>183</v>
      </c>
      <c r="L198" s="45"/>
      <c r="M198" s="243" t="s">
        <v>1</v>
      </c>
      <c r="N198" s="244" t="s">
        <v>41</v>
      </c>
      <c r="O198" s="92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184</v>
      </c>
      <c r="AT198" s="247" t="s">
        <v>179</v>
      </c>
      <c r="AU198" s="247" t="s">
        <v>86</v>
      </c>
      <c r="AY198" s="18" t="s">
        <v>177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84</v>
      </c>
      <c r="BK198" s="248">
        <f>ROUND(I198*H198,2)</f>
        <v>0</v>
      </c>
      <c r="BL198" s="18" t="s">
        <v>184</v>
      </c>
      <c r="BM198" s="247" t="s">
        <v>306</v>
      </c>
    </row>
    <row r="199" s="2" customFormat="1" ht="16.5" customHeight="1">
      <c r="A199" s="39"/>
      <c r="B199" s="40"/>
      <c r="C199" s="293" t="s">
        <v>309</v>
      </c>
      <c r="D199" s="293" t="s">
        <v>375</v>
      </c>
      <c r="E199" s="294" t="s">
        <v>1489</v>
      </c>
      <c r="F199" s="295" t="s">
        <v>1490</v>
      </c>
      <c r="G199" s="296" t="s">
        <v>288</v>
      </c>
      <c r="H199" s="297">
        <v>10</v>
      </c>
      <c r="I199" s="298"/>
      <c r="J199" s="299">
        <f>ROUND(I199*H199,2)</f>
        <v>0</v>
      </c>
      <c r="K199" s="295" t="s">
        <v>183</v>
      </c>
      <c r="L199" s="300"/>
      <c r="M199" s="301" t="s">
        <v>1</v>
      </c>
      <c r="N199" s="302" t="s">
        <v>41</v>
      </c>
      <c r="O199" s="92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7" t="s">
        <v>198</v>
      </c>
      <c r="AT199" s="247" t="s">
        <v>375</v>
      </c>
      <c r="AU199" s="247" t="s">
        <v>86</v>
      </c>
      <c r="AY199" s="18" t="s">
        <v>177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8" t="s">
        <v>84</v>
      </c>
      <c r="BK199" s="248">
        <f>ROUND(I199*H199,2)</f>
        <v>0</v>
      </c>
      <c r="BL199" s="18" t="s">
        <v>184</v>
      </c>
      <c r="BM199" s="247" t="s">
        <v>312</v>
      </c>
    </row>
    <row r="200" s="2" customFormat="1" ht="33" customHeight="1">
      <c r="A200" s="39"/>
      <c r="B200" s="40"/>
      <c r="C200" s="236" t="s">
        <v>247</v>
      </c>
      <c r="D200" s="236" t="s">
        <v>179</v>
      </c>
      <c r="E200" s="237" t="s">
        <v>1492</v>
      </c>
      <c r="F200" s="238" t="s">
        <v>1493</v>
      </c>
      <c r="G200" s="239" t="s">
        <v>288</v>
      </c>
      <c r="H200" s="240">
        <v>2</v>
      </c>
      <c r="I200" s="241"/>
      <c r="J200" s="242">
        <f>ROUND(I200*H200,2)</f>
        <v>0</v>
      </c>
      <c r="K200" s="238" t="s">
        <v>183</v>
      </c>
      <c r="L200" s="45"/>
      <c r="M200" s="243" t="s">
        <v>1</v>
      </c>
      <c r="N200" s="244" t="s">
        <v>41</v>
      </c>
      <c r="O200" s="92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7" t="s">
        <v>184</v>
      </c>
      <c r="AT200" s="247" t="s">
        <v>179</v>
      </c>
      <c r="AU200" s="247" t="s">
        <v>86</v>
      </c>
      <c r="AY200" s="18" t="s">
        <v>177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" t="s">
        <v>84</v>
      </c>
      <c r="BK200" s="248">
        <f>ROUND(I200*H200,2)</f>
        <v>0</v>
      </c>
      <c r="BL200" s="18" t="s">
        <v>184</v>
      </c>
      <c r="BM200" s="247" t="s">
        <v>319</v>
      </c>
    </row>
    <row r="201" s="2" customFormat="1" ht="16.5" customHeight="1">
      <c r="A201" s="39"/>
      <c r="B201" s="40"/>
      <c r="C201" s="293" t="s">
        <v>325</v>
      </c>
      <c r="D201" s="293" t="s">
        <v>375</v>
      </c>
      <c r="E201" s="294" t="s">
        <v>1494</v>
      </c>
      <c r="F201" s="295" t="s">
        <v>1495</v>
      </c>
      <c r="G201" s="296" t="s">
        <v>288</v>
      </c>
      <c r="H201" s="297">
        <v>2</v>
      </c>
      <c r="I201" s="298"/>
      <c r="J201" s="299">
        <f>ROUND(I201*H201,2)</f>
        <v>0</v>
      </c>
      <c r="K201" s="295" t="s">
        <v>183</v>
      </c>
      <c r="L201" s="300"/>
      <c r="M201" s="301" t="s">
        <v>1</v>
      </c>
      <c r="N201" s="302" t="s">
        <v>41</v>
      </c>
      <c r="O201" s="92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198</v>
      </c>
      <c r="AT201" s="247" t="s">
        <v>375</v>
      </c>
      <c r="AU201" s="247" t="s">
        <v>86</v>
      </c>
      <c r="AY201" s="18" t="s">
        <v>177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84</v>
      </c>
      <c r="BK201" s="248">
        <f>ROUND(I201*H201,2)</f>
        <v>0</v>
      </c>
      <c r="BL201" s="18" t="s">
        <v>184</v>
      </c>
      <c r="BM201" s="247" t="s">
        <v>328</v>
      </c>
    </row>
    <row r="202" s="2" customFormat="1" ht="33" customHeight="1">
      <c r="A202" s="39"/>
      <c r="B202" s="40"/>
      <c r="C202" s="236" t="s">
        <v>252</v>
      </c>
      <c r="D202" s="236" t="s">
        <v>179</v>
      </c>
      <c r="E202" s="237" t="s">
        <v>1496</v>
      </c>
      <c r="F202" s="238" t="s">
        <v>1497</v>
      </c>
      <c r="G202" s="239" t="s">
        <v>288</v>
      </c>
      <c r="H202" s="240">
        <v>3</v>
      </c>
      <c r="I202" s="241"/>
      <c r="J202" s="242">
        <f>ROUND(I202*H202,2)</f>
        <v>0</v>
      </c>
      <c r="K202" s="238" t="s">
        <v>183</v>
      </c>
      <c r="L202" s="45"/>
      <c r="M202" s="243" t="s">
        <v>1</v>
      </c>
      <c r="N202" s="244" t="s">
        <v>41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184</v>
      </c>
      <c r="AT202" s="247" t="s">
        <v>179</v>
      </c>
      <c r="AU202" s="247" t="s">
        <v>86</v>
      </c>
      <c r="AY202" s="18" t="s">
        <v>177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84</v>
      </c>
      <c r="BK202" s="248">
        <f>ROUND(I202*H202,2)</f>
        <v>0</v>
      </c>
      <c r="BL202" s="18" t="s">
        <v>184</v>
      </c>
      <c r="BM202" s="247" t="s">
        <v>331</v>
      </c>
    </row>
    <row r="203" s="2" customFormat="1" ht="21.75" customHeight="1">
      <c r="A203" s="39"/>
      <c r="B203" s="40"/>
      <c r="C203" s="293" t="s">
        <v>334</v>
      </c>
      <c r="D203" s="293" t="s">
        <v>375</v>
      </c>
      <c r="E203" s="294" t="s">
        <v>1498</v>
      </c>
      <c r="F203" s="295" t="s">
        <v>1499</v>
      </c>
      <c r="G203" s="296" t="s">
        <v>288</v>
      </c>
      <c r="H203" s="297">
        <v>3</v>
      </c>
      <c r="I203" s="298"/>
      <c r="J203" s="299">
        <f>ROUND(I203*H203,2)</f>
        <v>0</v>
      </c>
      <c r="K203" s="295" t="s">
        <v>183</v>
      </c>
      <c r="L203" s="300"/>
      <c r="M203" s="301" t="s">
        <v>1</v>
      </c>
      <c r="N203" s="302" t="s">
        <v>41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198</v>
      </c>
      <c r="AT203" s="247" t="s">
        <v>375</v>
      </c>
      <c r="AU203" s="247" t="s">
        <v>86</v>
      </c>
      <c r="AY203" s="18" t="s">
        <v>177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84</v>
      </c>
      <c r="BK203" s="248">
        <f>ROUND(I203*H203,2)</f>
        <v>0</v>
      </c>
      <c r="BL203" s="18" t="s">
        <v>184</v>
      </c>
      <c r="BM203" s="247" t="s">
        <v>337</v>
      </c>
    </row>
    <row r="204" s="2" customFormat="1" ht="16.5" customHeight="1">
      <c r="A204" s="39"/>
      <c r="B204" s="40"/>
      <c r="C204" s="236" t="s">
        <v>257</v>
      </c>
      <c r="D204" s="236" t="s">
        <v>179</v>
      </c>
      <c r="E204" s="237" t="s">
        <v>1500</v>
      </c>
      <c r="F204" s="238" t="s">
        <v>1501</v>
      </c>
      <c r="G204" s="239" t="s">
        <v>955</v>
      </c>
      <c r="H204" s="240">
        <v>1</v>
      </c>
      <c r="I204" s="241"/>
      <c r="J204" s="242">
        <f>ROUND(I204*H204,2)</f>
        <v>0</v>
      </c>
      <c r="K204" s="238" t="s">
        <v>1</v>
      </c>
      <c r="L204" s="45"/>
      <c r="M204" s="243" t="s">
        <v>1</v>
      </c>
      <c r="N204" s="244" t="s">
        <v>41</v>
      </c>
      <c r="O204" s="92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184</v>
      </c>
      <c r="AT204" s="247" t="s">
        <v>179</v>
      </c>
      <c r="AU204" s="247" t="s">
        <v>86</v>
      </c>
      <c r="AY204" s="18" t="s">
        <v>177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84</v>
      </c>
      <c r="BK204" s="248">
        <f>ROUND(I204*H204,2)</f>
        <v>0</v>
      </c>
      <c r="BL204" s="18" t="s">
        <v>184</v>
      </c>
      <c r="BM204" s="247" t="s">
        <v>343</v>
      </c>
    </row>
    <row r="205" s="2" customFormat="1" ht="16.5" customHeight="1">
      <c r="A205" s="39"/>
      <c r="B205" s="40"/>
      <c r="C205" s="236" t="s">
        <v>350</v>
      </c>
      <c r="D205" s="236" t="s">
        <v>179</v>
      </c>
      <c r="E205" s="237" t="s">
        <v>1502</v>
      </c>
      <c r="F205" s="238" t="s">
        <v>1503</v>
      </c>
      <c r="G205" s="239" t="s">
        <v>288</v>
      </c>
      <c r="H205" s="240">
        <v>26</v>
      </c>
      <c r="I205" s="241"/>
      <c r="J205" s="242">
        <f>ROUND(I205*H205,2)</f>
        <v>0</v>
      </c>
      <c r="K205" s="238" t="s">
        <v>1</v>
      </c>
      <c r="L205" s="45"/>
      <c r="M205" s="243" t="s">
        <v>1</v>
      </c>
      <c r="N205" s="244" t="s">
        <v>41</v>
      </c>
      <c r="O205" s="92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184</v>
      </c>
      <c r="AT205" s="247" t="s">
        <v>179</v>
      </c>
      <c r="AU205" s="247" t="s">
        <v>86</v>
      </c>
      <c r="AY205" s="18" t="s">
        <v>177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84</v>
      </c>
      <c r="BK205" s="248">
        <f>ROUND(I205*H205,2)</f>
        <v>0</v>
      </c>
      <c r="BL205" s="18" t="s">
        <v>184</v>
      </c>
      <c r="BM205" s="247" t="s">
        <v>353</v>
      </c>
    </row>
    <row r="206" s="2" customFormat="1" ht="16.5" customHeight="1">
      <c r="A206" s="39"/>
      <c r="B206" s="40"/>
      <c r="C206" s="293" t="s">
        <v>260</v>
      </c>
      <c r="D206" s="293" t="s">
        <v>375</v>
      </c>
      <c r="E206" s="294" t="s">
        <v>1504</v>
      </c>
      <c r="F206" s="295" t="s">
        <v>1505</v>
      </c>
      <c r="G206" s="296" t="s">
        <v>288</v>
      </c>
      <c r="H206" s="297">
        <v>22</v>
      </c>
      <c r="I206" s="298"/>
      <c r="J206" s="299">
        <f>ROUND(I206*H206,2)</f>
        <v>0</v>
      </c>
      <c r="K206" s="295" t="s">
        <v>1</v>
      </c>
      <c r="L206" s="300"/>
      <c r="M206" s="301" t="s">
        <v>1</v>
      </c>
      <c r="N206" s="302" t="s">
        <v>41</v>
      </c>
      <c r="O206" s="92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198</v>
      </c>
      <c r="AT206" s="247" t="s">
        <v>375</v>
      </c>
      <c r="AU206" s="247" t="s">
        <v>86</v>
      </c>
      <c r="AY206" s="18" t="s">
        <v>177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84</v>
      </c>
      <c r="BK206" s="248">
        <f>ROUND(I206*H206,2)</f>
        <v>0</v>
      </c>
      <c r="BL206" s="18" t="s">
        <v>184</v>
      </c>
      <c r="BM206" s="247" t="s">
        <v>356</v>
      </c>
    </row>
    <row r="207" s="2" customFormat="1" ht="16.5" customHeight="1">
      <c r="A207" s="39"/>
      <c r="B207" s="40"/>
      <c r="C207" s="293" t="s">
        <v>357</v>
      </c>
      <c r="D207" s="293" t="s">
        <v>375</v>
      </c>
      <c r="E207" s="294" t="s">
        <v>1506</v>
      </c>
      <c r="F207" s="295" t="s">
        <v>1507</v>
      </c>
      <c r="G207" s="296" t="s">
        <v>288</v>
      </c>
      <c r="H207" s="297">
        <v>4</v>
      </c>
      <c r="I207" s="298"/>
      <c r="J207" s="299">
        <f>ROUND(I207*H207,2)</f>
        <v>0</v>
      </c>
      <c r="K207" s="295" t="s">
        <v>1</v>
      </c>
      <c r="L207" s="300"/>
      <c r="M207" s="301" t="s">
        <v>1</v>
      </c>
      <c r="N207" s="302" t="s">
        <v>41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198</v>
      </c>
      <c r="AT207" s="247" t="s">
        <v>375</v>
      </c>
      <c r="AU207" s="247" t="s">
        <v>86</v>
      </c>
      <c r="AY207" s="18" t="s">
        <v>177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84</v>
      </c>
      <c r="BK207" s="248">
        <f>ROUND(I207*H207,2)</f>
        <v>0</v>
      </c>
      <c r="BL207" s="18" t="s">
        <v>184</v>
      </c>
      <c r="BM207" s="247" t="s">
        <v>360</v>
      </c>
    </row>
    <row r="208" s="12" customFormat="1" ht="22.8" customHeight="1">
      <c r="A208" s="12"/>
      <c r="B208" s="220"/>
      <c r="C208" s="221"/>
      <c r="D208" s="222" t="s">
        <v>75</v>
      </c>
      <c r="E208" s="234" t="s">
        <v>712</v>
      </c>
      <c r="F208" s="234" t="s">
        <v>713</v>
      </c>
      <c r="G208" s="221"/>
      <c r="H208" s="221"/>
      <c r="I208" s="224"/>
      <c r="J208" s="235">
        <f>BK208</f>
        <v>0</v>
      </c>
      <c r="K208" s="221"/>
      <c r="L208" s="226"/>
      <c r="M208" s="227"/>
      <c r="N208" s="228"/>
      <c r="O208" s="228"/>
      <c r="P208" s="229">
        <f>P209</f>
        <v>0</v>
      </c>
      <c r="Q208" s="228"/>
      <c r="R208" s="229">
        <f>R209</f>
        <v>0</v>
      </c>
      <c r="S208" s="228"/>
      <c r="T208" s="230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1" t="s">
        <v>84</v>
      </c>
      <c r="AT208" s="232" t="s">
        <v>75</v>
      </c>
      <c r="AU208" s="232" t="s">
        <v>84</v>
      </c>
      <c r="AY208" s="231" t="s">
        <v>177</v>
      </c>
      <c r="BK208" s="233">
        <f>BK209</f>
        <v>0</v>
      </c>
    </row>
    <row r="209" s="2" customFormat="1" ht="44.25" customHeight="1">
      <c r="A209" s="39"/>
      <c r="B209" s="40"/>
      <c r="C209" s="236" t="s">
        <v>266</v>
      </c>
      <c r="D209" s="236" t="s">
        <v>179</v>
      </c>
      <c r="E209" s="237" t="s">
        <v>714</v>
      </c>
      <c r="F209" s="238" t="s">
        <v>715</v>
      </c>
      <c r="G209" s="239" t="s">
        <v>242</v>
      </c>
      <c r="H209" s="240">
        <v>145.673</v>
      </c>
      <c r="I209" s="241"/>
      <c r="J209" s="242">
        <f>ROUND(I209*H209,2)</f>
        <v>0</v>
      </c>
      <c r="K209" s="238" t="s">
        <v>183</v>
      </c>
      <c r="L209" s="45"/>
      <c r="M209" s="304" t="s">
        <v>1</v>
      </c>
      <c r="N209" s="305" t="s">
        <v>41</v>
      </c>
      <c r="O209" s="306"/>
      <c r="P209" s="307">
        <f>O209*H209</f>
        <v>0</v>
      </c>
      <c r="Q209" s="307">
        <v>0</v>
      </c>
      <c r="R209" s="307">
        <f>Q209*H209</f>
        <v>0</v>
      </c>
      <c r="S209" s="307">
        <v>0</v>
      </c>
      <c r="T209" s="30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184</v>
      </c>
      <c r="AT209" s="247" t="s">
        <v>179</v>
      </c>
      <c r="AU209" s="247" t="s">
        <v>86</v>
      </c>
      <c r="AY209" s="18" t="s">
        <v>177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84</v>
      </c>
      <c r="BK209" s="248">
        <f>ROUND(I209*H209,2)</f>
        <v>0</v>
      </c>
      <c r="BL209" s="18" t="s">
        <v>184</v>
      </c>
      <c r="BM209" s="247" t="s">
        <v>366</v>
      </c>
    </row>
    <row r="210" s="2" customFormat="1" ht="6.96" customHeight="1">
      <c r="A210" s="39"/>
      <c r="B210" s="67"/>
      <c r="C210" s="68"/>
      <c r="D210" s="68"/>
      <c r="E210" s="68"/>
      <c r="F210" s="68"/>
      <c r="G210" s="68"/>
      <c r="H210" s="68"/>
      <c r="I210" s="184"/>
      <c r="J210" s="68"/>
      <c r="K210" s="68"/>
      <c r="L210" s="45"/>
      <c r="M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</row>
  </sheetData>
  <sheetProtection sheet="1" autoFilter="0" formatColumns="0" formatRows="0" objects="1" scenarios="1" spinCount="100000" saltValue="9vfySBlEGue7iFOKpy1M+RCCZqjwiqIYwRoe0LF1pePNRup2DBZSgHG09oTR+jgBUmmYo/L1PAL3S2+DtQu+kA==" hashValue="8YzeLm0GU+7Q/W9R+j1PmwA8H9Sy8EldgDCIEREyLouJullsZKs5oZJGcBUPcdibnlcEtCZX0xBc6Ok7yVrZjw==" algorithmName="SHA-512" password="CC35"/>
  <autoFilter ref="C121:K20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1622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ROUND((SUM(BE123:BE275)),  2)</f>
        <v>0</v>
      </c>
      <c r="G33" s="39"/>
      <c r="H33" s="39"/>
      <c r="I33" s="163">
        <v>0.20999999999999999</v>
      </c>
      <c r="J33" s="162">
        <f>ROUND(((SUM(BE123:BE275))*I33),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ROUND((SUM(BF123:BF275)),  2)</f>
        <v>0</v>
      </c>
      <c r="G34" s="39"/>
      <c r="H34" s="39"/>
      <c r="I34" s="163">
        <v>0.14999999999999999</v>
      </c>
      <c r="J34" s="162">
        <f>ROUND(((SUM(BF123:BF275))*I34),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ROUND((SUM(BG123:BG275)),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ROUND((SUM(BH123:BH275)),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ROUND((SUM(BI123:BI275)),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SO-04B (1) - Průleh s rýhou P...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146</v>
      </c>
      <c r="E99" s="204"/>
      <c r="F99" s="204"/>
      <c r="G99" s="204"/>
      <c r="H99" s="204"/>
      <c r="I99" s="205"/>
      <c r="J99" s="206">
        <f>J211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148</v>
      </c>
      <c r="E100" s="204"/>
      <c r="F100" s="204"/>
      <c r="G100" s="204"/>
      <c r="H100" s="204"/>
      <c r="I100" s="205"/>
      <c r="J100" s="206">
        <f>J236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1031</v>
      </c>
      <c r="E101" s="204"/>
      <c r="F101" s="204"/>
      <c r="G101" s="204"/>
      <c r="H101" s="204"/>
      <c r="I101" s="205"/>
      <c r="J101" s="206">
        <f>J249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150</v>
      </c>
      <c r="E102" s="204"/>
      <c r="F102" s="204"/>
      <c r="G102" s="204"/>
      <c r="H102" s="204"/>
      <c r="I102" s="205"/>
      <c r="J102" s="206">
        <f>J271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696</v>
      </c>
      <c r="E103" s="204"/>
      <c r="F103" s="204"/>
      <c r="G103" s="204"/>
      <c r="H103" s="204"/>
      <c r="I103" s="205"/>
      <c r="J103" s="206">
        <f>J274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4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7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162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8" t="str">
        <f>E7</f>
        <v>Vybíralka 25</v>
      </c>
      <c r="F113" s="33"/>
      <c r="G113" s="33"/>
      <c r="H113" s="33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137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SO-04B (1) - Průleh s rýhou P...</v>
      </c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148" t="s">
        <v>22</v>
      </c>
      <c r="J117" s="80" t="str">
        <f>IF(J12="","",J12)</f>
        <v>26. 3. 2020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Městská část Praha 14</v>
      </c>
      <c r="G119" s="41"/>
      <c r="H119" s="41"/>
      <c r="I119" s="148" t="s">
        <v>31</v>
      </c>
      <c r="J119" s="37" t="str">
        <f>E21</f>
        <v>Dvořák architekti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IF(E18="","",E18)</f>
        <v>Vyplň údaj</v>
      </c>
      <c r="G120" s="41"/>
      <c r="H120" s="41"/>
      <c r="I120" s="148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8"/>
      <c r="B122" s="209"/>
      <c r="C122" s="210" t="s">
        <v>163</v>
      </c>
      <c r="D122" s="211" t="s">
        <v>61</v>
      </c>
      <c r="E122" s="211" t="s">
        <v>57</v>
      </c>
      <c r="F122" s="211" t="s">
        <v>58</v>
      </c>
      <c r="G122" s="211" t="s">
        <v>164</v>
      </c>
      <c r="H122" s="211" t="s">
        <v>165</v>
      </c>
      <c r="I122" s="212" t="s">
        <v>166</v>
      </c>
      <c r="J122" s="211" t="s">
        <v>141</v>
      </c>
      <c r="K122" s="213" t="s">
        <v>167</v>
      </c>
      <c r="L122" s="214"/>
      <c r="M122" s="101" t="s">
        <v>1</v>
      </c>
      <c r="N122" s="102" t="s">
        <v>40</v>
      </c>
      <c r="O122" s="102" t="s">
        <v>168</v>
      </c>
      <c r="P122" s="102" t="s">
        <v>169</v>
      </c>
      <c r="Q122" s="102" t="s">
        <v>170</v>
      </c>
      <c r="R122" s="102" t="s">
        <v>171</v>
      </c>
      <c r="S122" s="102" t="s">
        <v>172</v>
      </c>
      <c r="T122" s="103" t="s">
        <v>173</v>
      </c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</row>
    <row r="123" s="2" customFormat="1" ht="22.8" customHeight="1">
      <c r="A123" s="39"/>
      <c r="B123" s="40"/>
      <c r="C123" s="108" t="s">
        <v>174</v>
      </c>
      <c r="D123" s="41"/>
      <c r="E123" s="41"/>
      <c r="F123" s="41"/>
      <c r="G123" s="41"/>
      <c r="H123" s="41"/>
      <c r="I123" s="145"/>
      <c r="J123" s="215">
        <f>BK123</f>
        <v>0</v>
      </c>
      <c r="K123" s="41"/>
      <c r="L123" s="45"/>
      <c r="M123" s="104"/>
      <c r="N123" s="216"/>
      <c r="O123" s="105"/>
      <c r="P123" s="217">
        <f>P124</f>
        <v>0</v>
      </c>
      <c r="Q123" s="105"/>
      <c r="R123" s="217">
        <f>R124</f>
        <v>0</v>
      </c>
      <c r="S123" s="105"/>
      <c r="T123" s="218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143</v>
      </c>
      <c r="BK123" s="219">
        <f>BK124</f>
        <v>0</v>
      </c>
    </row>
    <row r="124" s="12" customFormat="1" ht="25.92" customHeight="1">
      <c r="A124" s="12"/>
      <c r="B124" s="220"/>
      <c r="C124" s="221"/>
      <c r="D124" s="222" t="s">
        <v>75</v>
      </c>
      <c r="E124" s="223" t="s">
        <v>175</v>
      </c>
      <c r="F124" s="223" t="s">
        <v>176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P125+P211+P236+P249+P271+P274</f>
        <v>0</v>
      </c>
      <c r="Q124" s="228"/>
      <c r="R124" s="229">
        <f>R125+R211+R236+R249+R271+R274</f>
        <v>0</v>
      </c>
      <c r="S124" s="228"/>
      <c r="T124" s="230">
        <f>T125+T211+T236+T249+T271+T274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84</v>
      </c>
      <c r="AT124" s="232" t="s">
        <v>75</v>
      </c>
      <c r="AU124" s="232" t="s">
        <v>76</v>
      </c>
      <c r="AY124" s="231" t="s">
        <v>177</v>
      </c>
      <c r="BK124" s="233">
        <f>BK125+BK211+BK236+BK249+BK271+BK274</f>
        <v>0</v>
      </c>
    </row>
    <row r="125" s="12" customFormat="1" ht="22.8" customHeight="1">
      <c r="A125" s="12"/>
      <c r="B125" s="220"/>
      <c r="C125" s="221"/>
      <c r="D125" s="222" t="s">
        <v>75</v>
      </c>
      <c r="E125" s="234" t="s">
        <v>84</v>
      </c>
      <c r="F125" s="234" t="s">
        <v>178</v>
      </c>
      <c r="G125" s="221"/>
      <c r="H125" s="221"/>
      <c r="I125" s="224"/>
      <c r="J125" s="235">
        <f>BK125</f>
        <v>0</v>
      </c>
      <c r="K125" s="221"/>
      <c r="L125" s="226"/>
      <c r="M125" s="227"/>
      <c r="N125" s="228"/>
      <c r="O125" s="228"/>
      <c r="P125" s="229">
        <f>SUM(P126:P210)</f>
        <v>0</v>
      </c>
      <c r="Q125" s="228"/>
      <c r="R125" s="229">
        <f>SUM(R126:R210)</f>
        <v>0</v>
      </c>
      <c r="S125" s="228"/>
      <c r="T125" s="230">
        <f>SUM(T126:T210)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75</v>
      </c>
      <c r="AU125" s="232" t="s">
        <v>84</v>
      </c>
      <c r="AY125" s="231" t="s">
        <v>177</v>
      </c>
      <c r="BK125" s="233">
        <f>SUM(BK126:BK210)</f>
        <v>0</v>
      </c>
    </row>
    <row r="126" s="2" customFormat="1" ht="21.75" customHeight="1">
      <c r="A126" s="39"/>
      <c r="B126" s="40"/>
      <c r="C126" s="236" t="s">
        <v>84</v>
      </c>
      <c r="D126" s="236" t="s">
        <v>179</v>
      </c>
      <c r="E126" s="237" t="s">
        <v>1438</v>
      </c>
      <c r="F126" s="238" t="s">
        <v>1439</v>
      </c>
      <c r="G126" s="239" t="s">
        <v>1440</v>
      </c>
      <c r="H126" s="240">
        <v>60</v>
      </c>
      <c r="I126" s="241"/>
      <c r="J126" s="242">
        <f>ROUND(I126*H126,2)</f>
        <v>0</v>
      </c>
      <c r="K126" s="238" t="s">
        <v>183</v>
      </c>
      <c r="L126" s="45"/>
      <c r="M126" s="243" t="s">
        <v>1</v>
      </c>
      <c r="N126" s="244" t="s">
        <v>41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184</v>
      </c>
      <c r="AT126" s="247" t="s">
        <v>179</v>
      </c>
      <c r="AU126" s="247" t="s">
        <v>86</v>
      </c>
      <c r="AY126" s="18" t="s">
        <v>177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84</v>
      </c>
      <c r="BK126" s="248">
        <f>ROUND(I126*H126,2)</f>
        <v>0</v>
      </c>
      <c r="BL126" s="18" t="s">
        <v>184</v>
      </c>
      <c r="BM126" s="247" t="s">
        <v>86</v>
      </c>
    </row>
    <row r="127" s="2" customFormat="1" ht="44.25" customHeight="1">
      <c r="A127" s="39"/>
      <c r="B127" s="40"/>
      <c r="C127" s="236" t="s">
        <v>86</v>
      </c>
      <c r="D127" s="236" t="s">
        <v>179</v>
      </c>
      <c r="E127" s="237" t="s">
        <v>180</v>
      </c>
      <c r="F127" s="238" t="s">
        <v>181</v>
      </c>
      <c r="G127" s="239" t="s">
        <v>182</v>
      </c>
      <c r="H127" s="240">
        <v>41.399999999999999</v>
      </c>
      <c r="I127" s="241"/>
      <c r="J127" s="242">
        <f>ROUND(I127*H127,2)</f>
        <v>0</v>
      </c>
      <c r="K127" s="238" t="s">
        <v>183</v>
      </c>
      <c r="L127" s="45"/>
      <c r="M127" s="243" t="s">
        <v>1</v>
      </c>
      <c r="N127" s="244" t="s">
        <v>41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184</v>
      </c>
      <c r="AT127" s="247" t="s">
        <v>179</v>
      </c>
      <c r="AU127" s="247" t="s">
        <v>86</v>
      </c>
      <c r="AY127" s="18" t="s">
        <v>177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84</v>
      </c>
      <c r="BK127" s="248">
        <f>ROUND(I127*H127,2)</f>
        <v>0</v>
      </c>
      <c r="BL127" s="18" t="s">
        <v>184</v>
      </c>
      <c r="BM127" s="247" t="s">
        <v>184</v>
      </c>
    </row>
    <row r="128" s="15" customFormat="1">
      <c r="A128" s="15"/>
      <c r="B128" s="272"/>
      <c r="C128" s="273"/>
      <c r="D128" s="251" t="s">
        <v>185</v>
      </c>
      <c r="E128" s="274" t="s">
        <v>1</v>
      </c>
      <c r="F128" s="275" t="s">
        <v>1623</v>
      </c>
      <c r="G128" s="273"/>
      <c r="H128" s="274" t="s">
        <v>1</v>
      </c>
      <c r="I128" s="276"/>
      <c r="J128" s="273"/>
      <c r="K128" s="273"/>
      <c r="L128" s="277"/>
      <c r="M128" s="278"/>
      <c r="N128" s="279"/>
      <c r="O128" s="279"/>
      <c r="P128" s="279"/>
      <c r="Q128" s="279"/>
      <c r="R128" s="279"/>
      <c r="S128" s="279"/>
      <c r="T128" s="28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1" t="s">
        <v>185</v>
      </c>
      <c r="AU128" s="281" t="s">
        <v>86</v>
      </c>
      <c r="AV128" s="15" t="s">
        <v>84</v>
      </c>
      <c r="AW128" s="15" t="s">
        <v>33</v>
      </c>
      <c r="AX128" s="15" t="s">
        <v>76</v>
      </c>
      <c r="AY128" s="281" t="s">
        <v>177</v>
      </c>
    </row>
    <row r="129" s="13" customFormat="1">
      <c r="A129" s="13"/>
      <c r="B129" s="249"/>
      <c r="C129" s="250"/>
      <c r="D129" s="251" t="s">
        <v>185</v>
      </c>
      <c r="E129" s="252" t="s">
        <v>1</v>
      </c>
      <c r="F129" s="253" t="s">
        <v>1624</v>
      </c>
      <c r="G129" s="250"/>
      <c r="H129" s="254">
        <v>41.399999999999999</v>
      </c>
      <c r="I129" s="255"/>
      <c r="J129" s="250"/>
      <c r="K129" s="250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185</v>
      </c>
      <c r="AU129" s="260" t="s">
        <v>86</v>
      </c>
      <c r="AV129" s="13" t="s">
        <v>86</v>
      </c>
      <c r="AW129" s="13" t="s">
        <v>33</v>
      </c>
      <c r="AX129" s="13" t="s">
        <v>76</v>
      </c>
      <c r="AY129" s="260" t="s">
        <v>177</v>
      </c>
    </row>
    <row r="130" s="14" customFormat="1">
      <c r="A130" s="14"/>
      <c r="B130" s="261"/>
      <c r="C130" s="262"/>
      <c r="D130" s="251" t="s">
        <v>185</v>
      </c>
      <c r="E130" s="263" t="s">
        <v>1</v>
      </c>
      <c r="F130" s="264" t="s">
        <v>187</v>
      </c>
      <c r="G130" s="262"/>
      <c r="H130" s="265">
        <v>41.399999999999999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1" t="s">
        <v>185</v>
      </c>
      <c r="AU130" s="271" t="s">
        <v>86</v>
      </c>
      <c r="AV130" s="14" t="s">
        <v>184</v>
      </c>
      <c r="AW130" s="14" t="s">
        <v>33</v>
      </c>
      <c r="AX130" s="14" t="s">
        <v>84</v>
      </c>
      <c r="AY130" s="271" t="s">
        <v>177</v>
      </c>
    </row>
    <row r="131" s="2" customFormat="1" ht="33" customHeight="1">
      <c r="A131" s="39"/>
      <c r="B131" s="40"/>
      <c r="C131" s="236" t="s">
        <v>192</v>
      </c>
      <c r="D131" s="236" t="s">
        <v>179</v>
      </c>
      <c r="E131" s="237" t="s">
        <v>1625</v>
      </c>
      <c r="F131" s="238" t="s">
        <v>1626</v>
      </c>
      <c r="G131" s="239" t="s">
        <v>182</v>
      </c>
      <c r="H131" s="240">
        <v>275.5</v>
      </c>
      <c r="I131" s="241"/>
      <c r="J131" s="242">
        <f>ROUND(I131*H131,2)</f>
        <v>0</v>
      </c>
      <c r="K131" s="238" t="s">
        <v>183</v>
      </c>
      <c r="L131" s="45"/>
      <c r="M131" s="243" t="s">
        <v>1</v>
      </c>
      <c r="N131" s="244" t="s">
        <v>41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184</v>
      </c>
      <c r="AT131" s="247" t="s">
        <v>179</v>
      </c>
      <c r="AU131" s="247" t="s">
        <v>86</v>
      </c>
      <c r="AY131" s="18" t="s">
        <v>177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84</v>
      </c>
      <c r="BK131" s="248">
        <f>ROUND(I131*H131,2)</f>
        <v>0</v>
      </c>
      <c r="BL131" s="18" t="s">
        <v>184</v>
      </c>
      <c r="BM131" s="247" t="s">
        <v>195</v>
      </c>
    </row>
    <row r="132" s="15" customFormat="1">
      <c r="A132" s="15"/>
      <c r="B132" s="272"/>
      <c r="C132" s="273"/>
      <c r="D132" s="251" t="s">
        <v>185</v>
      </c>
      <c r="E132" s="274" t="s">
        <v>1</v>
      </c>
      <c r="F132" s="275" t="s">
        <v>1627</v>
      </c>
      <c r="G132" s="273"/>
      <c r="H132" s="274" t="s">
        <v>1</v>
      </c>
      <c r="I132" s="276"/>
      <c r="J132" s="273"/>
      <c r="K132" s="273"/>
      <c r="L132" s="277"/>
      <c r="M132" s="278"/>
      <c r="N132" s="279"/>
      <c r="O132" s="279"/>
      <c r="P132" s="279"/>
      <c r="Q132" s="279"/>
      <c r="R132" s="279"/>
      <c r="S132" s="279"/>
      <c r="T132" s="28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1" t="s">
        <v>185</v>
      </c>
      <c r="AU132" s="281" t="s">
        <v>86</v>
      </c>
      <c r="AV132" s="15" t="s">
        <v>84</v>
      </c>
      <c r="AW132" s="15" t="s">
        <v>33</v>
      </c>
      <c r="AX132" s="15" t="s">
        <v>76</v>
      </c>
      <c r="AY132" s="281" t="s">
        <v>177</v>
      </c>
    </row>
    <row r="133" s="13" customFormat="1">
      <c r="A133" s="13"/>
      <c r="B133" s="249"/>
      <c r="C133" s="250"/>
      <c r="D133" s="251" t="s">
        <v>185</v>
      </c>
      <c r="E133" s="252" t="s">
        <v>1</v>
      </c>
      <c r="F133" s="253" t="s">
        <v>1628</v>
      </c>
      <c r="G133" s="250"/>
      <c r="H133" s="254">
        <v>248</v>
      </c>
      <c r="I133" s="255"/>
      <c r="J133" s="250"/>
      <c r="K133" s="250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185</v>
      </c>
      <c r="AU133" s="260" t="s">
        <v>86</v>
      </c>
      <c r="AV133" s="13" t="s">
        <v>86</v>
      </c>
      <c r="AW133" s="13" t="s">
        <v>33</v>
      </c>
      <c r="AX133" s="13" t="s">
        <v>76</v>
      </c>
      <c r="AY133" s="260" t="s">
        <v>177</v>
      </c>
    </row>
    <row r="134" s="16" customFormat="1">
      <c r="A134" s="16"/>
      <c r="B134" s="282"/>
      <c r="C134" s="283"/>
      <c r="D134" s="251" t="s">
        <v>185</v>
      </c>
      <c r="E134" s="284" t="s">
        <v>1</v>
      </c>
      <c r="F134" s="285" t="s">
        <v>280</v>
      </c>
      <c r="G134" s="283"/>
      <c r="H134" s="286">
        <v>248</v>
      </c>
      <c r="I134" s="287"/>
      <c r="J134" s="283"/>
      <c r="K134" s="283"/>
      <c r="L134" s="288"/>
      <c r="M134" s="289"/>
      <c r="N134" s="290"/>
      <c r="O134" s="290"/>
      <c r="P134" s="290"/>
      <c r="Q134" s="290"/>
      <c r="R134" s="290"/>
      <c r="S134" s="290"/>
      <c r="T134" s="291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92" t="s">
        <v>185</v>
      </c>
      <c r="AU134" s="292" t="s">
        <v>86</v>
      </c>
      <c r="AV134" s="16" t="s">
        <v>192</v>
      </c>
      <c r="AW134" s="16" t="s">
        <v>33</v>
      </c>
      <c r="AX134" s="16" t="s">
        <v>76</v>
      </c>
      <c r="AY134" s="292" t="s">
        <v>177</v>
      </c>
    </row>
    <row r="135" s="15" customFormat="1">
      <c r="A135" s="15"/>
      <c r="B135" s="272"/>
      <c r="C135" s="273"/>
      <c r="D135" s="251" t="s">
        <v>185</v>
      </c>
      <c r="E135" s="274" t="s">
        <v>1</v>
      </c>
      <c r="F135" s="275" t="s">
        <v>1629</v>
      </c>
      <c r="G135" s="273"/>
      <c r="H135" s="274" t="s">
        <v>1</v>
      </c>
      <c r="I135" s="276"/>
      <c r="J135" s="273"/>
      <c r="K135" s="273"/>
      <c r="L135" s="277"/>
      <c r="M135" s="278"/>
      <c r="N135" s="279"/>
      <c r="O135" s="279"/>
      <c r="P135" s="279"/>
      <c r="Q135" s="279"/>
      <c r="R135" s="279"/>
      <c r="S135" s="279"/>
      <c r="T135" s="28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1" t="s">
        <v>185</v>
      </c>
      <c r="AU135" s="281" t="s">
        <v>86</v>
      </c>
      <c r="AV135" s="15" t="s">
        <v>84</v>
      </c>
      <c r="AW135" s="15" t="s">
        <v>33</v>
      </c>
      <c r="AX135" s="15" t="s">
        <v>76</v>
      </c>
      <c r="AY135" s="281" t="s">
        <v>177</v>
      </c>
    </row>
    <row r="136" s="13" customFormat="1">
      <c r="A136" s="13"/>
      <c r="B136" s="249"/>
      <c r="C136" s="250"/>
      <c r="D136" s="251" t="s">
        <v>185</v>
      </c>
      <c r="E136" s="252" t="s">
        <v>1</v>
      </c>
      <c r="F136" s="253" t="s">
        <v>1630</v>
      </c>
      <c r="G136" s="250"/>
      <c r="H136" s="254">
        <v>27.5</v>
      </c>
      <c r="I136" s="255"/>
      <c r="J136" s="250"/>
      <c r="K136" s="250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185</v>
      </c>
      <c r="AU136" s="260" t="s">
        <v>86</v>
      </c>
      <c r="AV136" s="13" t="s">
        <v>86</v>
      </c>
      <c r="AW136" s="13" t="s">
        <v>33</v>
      </c>
      <c r="AX136" s="13" t="s">
        <v>76</v>
      </c>
      <c r="AY136" s="260" t="s">
        <v>177</v>
      </c>
    </row>
    <row r="137" s="14" customFormat="1">
      <c r="A137" s="14"/>
      <c r="B137" s="261"/>
      <c r="C137" s="262"/>
      <c r="D137" s="251" t="s">
        <v>185</v>
      </c>
      <c r="E137" s="263" t="s">
        <v>1</v>
      </c>
      <c r="F137" s="264" t="s">
        <v>187</v>
      </c>
      <c r="G137" s="262"/>
      <c r="H137" s="265">
        <v>275.5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185</v>
      </c>
      <c r="AU137" s="271" t="s">
        <v>86</v>
      </c>
      <c r="AV137" s="14" t="s">
        <v>184</v>
      </c>
      <c r="AW137" s="14" t="s">
        <v>33</v>
      </c>
      <c r="AX137" s="14" t="s">
        <v>84</v>
      </c>
      <c r="AY137" s="271" t="s">
        <v>177</v>
      </c>
    </row>
    <row r="138" s="2" customFormat="1" ht="44.25" customHeight="1">
      <c r="A138" s="39"/>
      <c r="B138" s="40"/>
      <c r="C138" s="236" t="s">
        <v>184</v>
      </c>
      <c r="D138" s="236" t="s">
        <v>179</v>
      </c>
      <c r="E138" s="237" t="s">
        <v>1055</v>
      </c>
      <c r="F138" s="238" t="s">
        <v>1056</v>
      </c>
      <c r="G138" s="239" t="s">
        <v>182</v>
      </c>
      <c r="H138" s="240">
        <v>275.5</v>
      </c>
      <c r="I138" s="241"/>
      <c r="J138" s="242">
        <f>ROUND(I138*H138,2)</f>
        <v>0</v>
      </c>
      <c r="K138" s="238" t="s">
        <v>183</v>
      </c>
      <c r="L138" s="45"/>
      <c r="M138" s="243" t="s">
        <v>1</v>
      </c>
      <c r="N138" s="244" t="s">
        <v>41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184</v>
      </c>
      <c r="AT138" s="247" t="s">
        <v>179</v>
      </c>
      <c r="AU138" s="247" t="s">
        <v>86</v>
      </c>
      <c r="AY138" s="18" t="s">
        <v>177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84</v>
      </c>
      <c r="BK138" s="248">
        <f>ROUND(I138*H138,2)</f>
        <v>0</v>
      </c>
      <c r="BL138" s="18" t="s">
        <v>184</v>
      </c>
      <c r="BM138" s="247" t="s">
        <v>198</v>
      </c>
    </row>
    <row r="139" s="2" customFormat="1" ht="33" customHeight="1">
      <c r="A139" s="39"/>
      <c r="B139" s="40"/>
      <c r="C139" s="236" t="s">
        <v>202</v>
      </c>
      <c r="D139" s="236" t="s">
        <v>179</v>
      </c>
      <c r="E139" s="237" t="s">
        <v>1631</v>
      </c>
      <c r="F139" s="238" t="s">
        <v>1632</v>
      </c>
      <c r="G139" s="239" t="s">
        <v>182</v>
      </c>
      <c r="H139" s="240">
        <v>33.125</v>
      </c>
      <c r="I139" s="241"/>
      <c r="J139" s="242">
        <f>ROUND(I139*H139,2)</f>
        <v>0</v>
      </c>
      <c r="K139" s="238" t="s">
        <v>183</v>
      </c>
      <c r="L139" s="45"/>
      <c r="M139" s="243" t="s">
        <v>1</v>
      </c>
      <c r="N139" s="244" t="s">
        <v>41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184</v>
      </c>
      <c r="AT139" s="247" t="s">
        <v>179</v>
      </c>
      <c r="AU139" s="247" t="s">
        <v>86</v>
      </c>
      <c r="AY139" s="18" t="s">
        <v>177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84</v>
      </c>
      <c r="BK139" s="248">
        <f>ROUND(I139*H139,2)</f>
        <v>0</v>
      </c>
      <c r="BL139" s="18" t="s">
        <v>184</v>
      </c>
      <c r="BM139" s="247" t="s">
        <v>205</v>
      </c>
    </row>
    <row r="140" s="15" customFormat="1">
      <c r="A140" s="15"/>
      <c r="B140" s="272"/>
      <c r="C140" s="273"/>
      <c r="D140" s="251" t="s">
        <v>185</v>
      </c>
      <c r="E140" s="274" t="s">
        <v>1</v>
      </c>
      <c r="F140" s="275" t="s">
        <v>1633</v>
      </c>
      <c r="G140" s="273"/>
      <c r="H140" s="274" t="s">
        <v>1</v>
      </c>
      <c r="I140" s="276"/>
      <c r="J140" s="273"/>
      <c r="K140" s="273"/>
      <c r="L140" s="277"/>
      <c r="M140" s="278"/>
      <c r="N140" s="279"/>
      <c r="O140" s="279"/>
      <c r="P140" s="279"/>
      <c r="Q140" s="279"/>
      <c r="R140" s="279"/>
      <c r="S140" s="279"/>
      <c r="T140" s="28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1" t="s">
        <v>185</v>
      </c>
      <c r="AU140" s="281" t="s">
        <v>86</v>
      </c>
      <c r="AV140" s="15" t="s">
        <v>84</v>
      </c>
      <c r="AW140" s="15" t="s">
        <v>33</v>
      </c>
      <c r="AX140" s="15" t="s">
        <v>76</v>
      </c>
      <c r="AY140" s="281" t="s">
        <v>177</v>
      </c>
    </row>
    <row r="141" s="13" customFormat="1">
      <c r="A141" s="13"/>
      <c r="B141" s="249"/>
      <c r="C141" s="250"/>
      <c r="D141" s="251" t="s">
        <v>185</v>
      </c>
      <c r="E141" s="252" t="s">
        <v>1</v>
      </c>
      <c r="F141" s="253" t="s">
        <v>1634</v>
      </c>
      <c r="G141" s="250"/>
      <c r="H141" s="254">
        <v>33.125</v>
      </c>
      <c r="I141" s="255"/>
      <c r="J141" s="250"/>
      <c r="K141" s="250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185</v>
      </c>
      <c r="AU141" s="260" t="s">
        <v>86</v>
      </c>
      <c r="AV141" s="13" t="s">
        <v>86</v>
      </c>
      <c r="AW141" s="13" t="s">
        <v>33</v>
      </c>
      <c r="AX141" s="13" t="s">
        <v>76</v>
      </c>
      <c r="AY141" s="260" t="s">
        <v>177</v>
      </c>
    </row>
    <row r="142" s="14" customFormat="1">
      <c r="A142" s="14"/>
      <c r="B142" s="261"/>
      <c r="C142" s="262"/>
      <c r="D142" s="251" t="s">
        <v>185</v>
      </c>
      <c r="E142" s="263" t="s">
        <v>1</v>
      </c>
      <c r="F142" s="264" t="s">
        <v>187</v>
      </c>
      <c r="G142" s="262"/>
      <c r="H142" s="265">
        <v>33.125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185</v>
      </c>
      <c r="AU142" s="271" t="s">
        <v>86</v>
      </c>
      <c r="AV142" s="14" t="s">
        <v>184</v>
      </c>
      <c r="AW142" s="14" t="s">
        <v>33</v>
      </c>
      <c r="AX142" s="14" t="s">
        <v>84</v>
      </c>
      <c r="AY142" s="271" t="s">
        <v>177</v>
      </c>
    </row>
    <row r="143" s="2" customFormat="1" ht="33" customHeight="1">
      <c r="A143" s="39"/>
      <c r="B143" s="40"/>
      <c r="C143" s="236" t="s">
        <v>195</v>
      </c>
      <c r="D143" s="236" t="s">
        <v>179</v>
      </c>
      <c r="E143" s="237" t="s">
        <v>1635</v>
      </c>
      <c r="F143" s="238" t="s">
        <v>1636</v>
      </c>
      <c r="G143" s="239" t="s">
        <v>182</v>
      </c>
      <c r="H143" s="240">
        <v>33.125</v>
      </c>
      <c r="I143" s="241"/>
      <c r="J143" s="242">
        <f>ROUND(I143*H143,2)</f>
        <v>0</v>
      </c>
      <c r="K143" s="238" t="s">
        <v>183</v>
      </c>
      <c r="L143" s="45"/>
      <c r="M143" s="243" t="s">
        <v>1</v>
      </c>
      <c r="N143" s="244" t="s">
        <v>41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184</v>
      </c>
      <c r="AT143" s="247" t="s">
        <v>179</v>
      </c>
      <c r="AU143" s="247" t="s">
        <v>86</v>
      </c>
      <c r="AY143" s="18" t="s">
        <v>177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84</v>
      </c>
      <c r="BK143" s="248">
        <f>ROUND(I143*H143,2)</f>
        <v>0</v>
      </c>
      <c r="BL143" s="18" t="s">
        <v>184</v>
      </c>
      <c r="BM143" s="247" t="s">
        <v>208</v>
      </c>
    </row>
    <row r="144" s="2" customFormat="1" ht="33" customHeight="1">
      <c r="A144" s="39"/>
      <c r="B144" s="40"/>
      <c r="C144" s="236" t="s">
        <v>211</v>
      </c>
      <c r="D144" s="236" t="s">
        <v>179</v>
      </c>
      <c r="E144" s="237" t="s">
        <v>1637</v>
      </c>
      <c r="F144" s="238" t="s">
        <v>1638</v>
      </c>
      <c r="G144" s="239" t="s">
        <v>227</v>
      </c>
      <c r="H144" s="240">
        <v>57.600000000000001</v>
      </c>
      <c r="I144" s="241"/>
      <c r="J144" s="242">
        <f>ROUND(I144*H144,2)</f>
        <v>0</v>
      </c>
      <c r="K144" s="238" t="s">
        <v>183</v>
      </c>
      <c r="L144" s="45"/>
      <c r="M144" s="243" t="s">
        <v>1</v>
      </c>
      <c r="N144" s="244" t="s">
        <v>41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184</v>
      </c>
      <c r="AT144" s="247" t="s">
        <v>179</v>
      </c>
      <c r="AU144" s="247" t="s">
        <v>86</v>
      </c>
      <c r="AY144" s="18" t="s">
        <v>177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84</v>
      </c>
      <c r="BK144" s="248">
        <f>ROUND(I144*H144,2)</f>
        <v>0</v>
      </c>
      <c r="BL144" s="18" t="s">
        <v>184</v>
      </c>
      <c r="BM144" s="247" t="s">
        <v>214</v>
      </c>
    </row>
    <row r="145" s="13" customFormat="1">
      <c r="A145" s="13"/>
      <c r="B145" s="249"/>
      <c r="C145" s="250"/>
      <c r="D145" s="251" t="s">
        <v>185</v>
      </c>
      <c r="E145" s="252" t="s">
        <v>1</v>
      </c>
      <c r="F145" s="253" t="s">
        <v>1639</v>
      </c>
      <c r="G145" s="250"/>
      <c r="H145" s="254">
        <v>57.600000000000001</v>
      </c>
      <c r="I145" s="255"/>
      <c r="J145" s="250"/>
      <c r="K145" s="250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185</v>
      </c>
      <c r="AU145" s="260" t="s">
        <v>86</v>
      </c>
      <c r="AV145" s="13" t="s">
        <v>86</v>
      </c>
      <c r="AW145" s="13" t="s">
        <v>33</v>
      </c>
      <c r="AX145" s="13" t="s">
        <v>76</v>
      </c>
      <c r="AY145" s="260" t="s">
        <v>177</v>
      </c>
    </row>
    <row r="146" s="14" customFormat="1">
      <c r="A146" s="14"/>
      <c r="B146" s="261"/>
      <c r="C146" s="262"/>
      <c r="D146" s="251" t="s">
        <v>185</v>
      </c>
      <c r="E146" s="263" t="s">
        <v>1</v>
      </c>
      <c r="F146" s="264" t="s">
        <v>187</v>
      </c>
      <c r="G146" s="262"/>
      <c r="H146" s="265">
        <v>57.600000000000001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1" t="s">
        <v>185</v>
      </c>
      <c r="AU146" s="271" t="s">
        <v>86</v>
      </c>
      <c r="AV146" s="14" t="s">
        <v>184</v>
      </c>
      <c r="AW146" s="14" t="s">
        <v>33</v>
      </c>
      <c r="AX146" s="14" t="s">
        <v>84</v>
      </c>
      <c r="AY146" s="271" t="s">
        <v>177</v>
      </c>
    </row>
    <row r="147" s="2" customFormat="1" ht="33" customHeight="1">
      <c r="A147" s="39"/>
      <c r="B147" s="40"/>
      <c r="C147" s="236" t="s">
        <v>198</v>
      </c>
      <c r="D147" s="236" t="s">
        <v>179</v>
      </c>
      <c r="E147" s="237" t="s">
        <v>1640</v>
      </c>
      <c r="F147" s="238" t="s">
        <v>1641</v>
      </c>
      <c r="G147" s="239" t="s">
        <v>227</v>
      </c>
      <c r="H147" s="240">
        <v>57.600000000000001</v>
      </c>
      <c r="I147" s="241"/>
      <c r="J147" s="242">
        <f>ROUND(I147*H147,2)</f>
        <v>0</v>
      </c>
      <c r="K147" s="238" t="s">
        <v>183</v>
      </c>
      <c r="L147" s="45"/>
      <c r="M147" s="243" t="s">
        <v>1</v>
      </c>
      <c r="N147" s="244" t="s">
        <v>41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184</v>
      </c>
      <c r="AT147" s="247" t="s">
        <v>179</v>
      </c>
      <c r="AU147" s="247" t="s">
        <v>86</v>
      </c>
      <c r="AY147" s="18" t="s">
        <v>177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84</v>
      </c>
      <c r="BK147" s="248">
        <f>ROUND(I147*H147,2)</f>
        <v>0</v>
      </c>
      <c r="BL147" s="18" t="s">
        <v>184</v>
      </c>
      <c r="BM147" s="247" t="s">
        <v>217</v>
      </c>
    </row>
    <row r="148" s="2" customFormat="1" ht="44.25" customHeight="1">
      <c r="A148" s="39"/>
      <c r="B148" s="40"/>
      <c r="C148" s="236" t="s">
        <v>219</v>
      </c>
      <c r="D148" s="236" t="s">
        <v>179</v>
      </c>
      <c r="E148" s="237" t="s">
        <v>206</v>
      </c>
      <c r="F148" s="238" t="s">
        <v>207</v>
      </c>
      <c r="G148" s="239" t="s">
        <v>182</v>
      </c>
      <c r="H148" s="240">
        <v>429.34500000000003</v>
      </c>
      <c r="I148" s="241"/>
      <c r="J148" s="242">
        <f>ROUND(I148*H148,2)</f>
        <v>0</v>
      </c>
      <c r="K148" s="238" t="s">
        <v>183</v>
      </c>
      <c r="L148" s="45"/>
      <c r="M148" s="243" t="s">
        <v>1</v>
      </c>
      <c r="N148" s="244" t="s">
        <v>41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184</v>
      </c>
      <c r="AT148" s="247" t="s">
        <v>179</v>
      </c>
      <c r="AU148" s="247" t="s">
        <v>86</v>
      </c>
      <c r="AY148" s="18" t="s">
        <v>177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84</v>
      </c>
      <c r="BK148" s="248">
        <f>ROUND(I148*H148,2)</f>
        <v>0</v>
      </c>
      <c r="BL148" s="18" t="s">
        <v>184</v>
      </c>
      <c r="BM148" s="247" t="s">
        <v>222</v>
      </c>
    </row>
    <row r="149" s="15" customFormat="1">
      <c r="A149" s="15"/>
      <c r="B149" s="272"/>
      <c r="C149" s="273"/>
      <c r="D149" s="251" t="s">
        <v>185</v>
      </c>
      <c r="E149" s="274" t="s">
        <v>1</v>
      </c>
      <c r="F149" s="275" t="s">
        <v>1627</v>
      </c>
      <c r="G149" s="273"/>
      <c r="H149" s="274" t="s">
        <v>1</v>
      </c>
      <c r="I149" s="276"/>
      <c r="J149" s="273"/>
      <c r="K149" s="273"/>
      <c r="L149" s="277"/>
      <c r="M149" s="278"/>
      <c r="N149" s="279"/>
      <c r="O149" s="279"/>
      <c r="P149" s="279"/>
      <c r="Q149" s="279"/>
      <c r="R149" s="279"/>
      <c r="S149" s="279"/>
      <c r="T149" s="28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1" t="s">
        <v>185</v>
      </c>
      <c r="AU149" s="281" t="s">
        <v>86</v>
      </c>
      <c r="AV149" s="15" t="s">
        <v>84</v>
      </c>
      <c r="AW149" s="15" t="s">
        <v>33</v>
      </c>
      <c r="AX149" s="15" t="s">
        <v>76</v>
      </c>
      <c r="AY149" s="281" t="s">
        <v>177</v>
      </c>
    </row>
    <row r="150" s="15" customFormat="1">
      <c r="A150" s="15"/>
      <c r="B150" s="272"/>
      <c r="C150" s="273"/>
      <c r="D150" s="251" t="s">
        <v>185</v>
      </c>
      <c r="E150" s="274" t="s">
        <v>1</v>
      </c>
      <c r="F150" s="275" t="s">
        <v>1395</v>
      </c>
      <c r="G150" s="273"/>
      <c r="H150" s="274" t="s">
        <v>1</v>
      </c>
      <c r="I150" s="276"/>
      <c r="J150" s="273"/>
      <c r="K150" s="273"/>
      <c r="L150" s="277"/>
      <c r="M150" s="278"/>
      <c r="N150" s="279"/>
      <c r="O150" s="279"/>
      <c r="P150" s="279"/>
      <c r="Q150" s="279"/>
      <c r="R150" s="279"/>
      <c r="S150" s="279"/>
      <c r="T150" s="28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1" t="s">
        <v>185</v>
      </c>
      <c r="AU150" s="281" t="s">
        <v>86</v>
      </c>
      <c r="AV150" s="15" t="s">
        <v>84</v>
      </c>
      <c r="AW150" s="15" t="s">
        <v>33</v>
      </c>
      <c r="AX150" s="15" t="s">
        <v>76</v>
      </c>
      <c r="AY150" s="281" t="s">
        <v>177</v>
      </c>
    </row>
    <row r="151" s="13" customFormat="1">
      <c r="A151" s="13"/>
      <c r="B151" s="249"/>
      <c r="C151" s="250"/>
      <c r="D151" s="251" t="s">
        <v>185</v>
      </c>
      <c r="E151" s="252" t="s">
        <v>1</v>
      </c>
      <c r="F151" s="253" t="s">
        <v>1642</v>
      </c>
      <c r="G151" s="250"/>
      <c r="H151" s="254">
        <v>308.625</v>
      </c>
      <c r="I151" s="255"/>
      <c r="J151" s="250"/>
      <c r="K151" s="250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185</v>
      </c>
      <c r="AU151" s="260" t="s">
        <v>86</v>
      </c>
      <c r="AV151" s="13" t="s">
        <v>86</v>
      </c>
      <c r="AW151" s="13" t="s">
        <v>33</v>
      </c>
      <c r="AX151" s="13" t="s">
        <v>76</v>
      </c>
      <c r="AY151" s="260" t="s">
        <v>177</v>
      </c>
    </row>
    <row r="152" s="16" customFormat="1">
      <c r="A152" s="16"/>
      <c r="B152" s="282"/>
      <c r="C152" s="283"/>
      <c r="D152" s="251" t="s">
        <v>185</v>
      </c>
      <c r="E152" s="284" t="s">
        <v>1</v>
      </c>
      <c r="F152" s="285" t="s">
        <v>280</v>
      </c>
      <c r="G152" s="283"/>
      <c r="H152" s="286">
        <v>308.625</v>
      </c>
      <c r="I152" s="287"/>
      <c r="J152" s="283"/>
      <c r="K152" s="283"/>
      <c r="L152" s="288"/>
      <c r="M152" s="289"/>
      <c r="N152" s="290"/>
      <c r="O152" s="290"/>
      <c r="P152" s="290"/>
      <c r="Q152" s="290"/>
      <c r="R152" s="290"/>
      <c r="S152" s="290"/>
      <c r="T152" s="291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92" t="s">
        <v>185</v>
      </c>
      <c r="AU152" s="292" t="s">
        <v>86</v>
      </c>
      <c r="AV152" s="16" t="s">
        <v>192</v>
      </c>
      <c r="AW152" s="16" t="s">
        <v>33</v>
      </c>
      <c r="AX152" s="16" t="s">
        <v>76</v>
      </c>
      <c r="AY152" s="292" t="s">
        <v>177</v>
      </c>
    </row>
    <row r="153" s="15" customFormat="1">
      <c r="A153" s="15"/>
      <c r="B153" s="272"/>
      <c r="C153" s="273"/>
      <c r="D153" s="251" t="s">
        <v>185</v>
      </c>
      <c r="E153" s="274" t="s">
        <v>1</v>
      </c>
      <c r="F153" s="275" t="s">
        <v>1519</v>
      </c>
      <c r="G153" s="273"/>
      <c r="H153" s="274" t="s">
        <v>1</v>
      </c>
      <c r="I153" s="276"/>
      <c r="J153" s="273"/>
      <c r="K153" s="273"/>
      <c r="L153" s="277"/>
      <c r="M153" s="278"/>
      <c r="N153" s="279"/>
      <c r="O153" s="279"/>
      <c r="P153" s="279"/>
      <c r="Q153" s="279"/>
      <c r="R153" s="279"/>
      <c r="S153" s="279"/>
      <c r="T153" s="28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1" t="s">
        <v>185</v>
      </c>
      <c r="AU153" s="281" t="s">
        <v>86</v>
      </c>
      <c r="AV153" s="15" t="s">
        <v>84</v>
      </c>
      <c r="AW153" s="15" t="s">
        <v>33</v>
      </c>
      <c r="AX153" s="15" t="s">
        <v>76</v>
      </c>
      <c r="AY153" s="281" t="s">
        <v>177</v>
      </c>
    </row>
    <row r="154" s="13" customFormat="1">
      <c r="A154" s="13"/>
      <c r="B154" s="249"/>
      <c r="C154" s="250"/>
      <c r="D154" s="251" t="s">
        <v>185</v>
      </c>
      <c r="E154" s="252" t="s">
        <v>1</v>
      </c>
      <c r="F154" s="253" t="s">
        <v>1643</v>
      </c>
      <c r="G154" s="250"/>
      <c r="H154" s="254">
        <v>82.799999999999997</v>
      </c>
      <c r="I154" s="255"/>
      <c r="J154" s="250"/>
      <c r="K154" s="250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185</v>
      </c>
      <c r="AU154" s="260" t="s">
        <v>86</v>
      </c>
      <c r="AV154" s="13" t="s">
        <v>86</v>
      </c>
      <c r="AW154" s="13" t="s">
        <v>33</v>
      </c>
      <c r="AX154" s="13" t="s">
        <v>76</v>
      </c>
      <c r="AY154" s="260" t="s">
        <v>177</v>
      </c>
    </row>
    <row r="155" s="16" customFormat="1">
      <c r="A155" s="16"/>
      <c r="B155" s="282"/>
      <c r="C155" s="283"/>
      <c r="D155" s="251" t="s">
        <v>185</v>
      </c>
      <c r="E155" s="284" t="s">
        <v>1</v>
      </c>
      <c r="F155" s="285" t="s">
        <v>280</v>
      </c>
      <c r="G155" s="283"/>
      <c r="H155" s="286">
        <v>82.799999999999997</v>
      </c>
      <c r="I155" s="287"/>
      <c r="J155" s="283"/>
      <c r="K155" s="283"/>
      <c r="L155" s="288"/>
      <c r="M155" s="289"/>
      <c r="N155" s="290"/>
      <c r="O155" s="290"/>
      <c r="P155" s="290"/>
      <c r="Q155" s="290"/>
      <c r="R155" s="290"/>
      <c r="S155" s="290"/>
      <c r="T155" s="291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92" t="s">
        <v>185</v>
      </c>
      <c r="AU155" s="292" t="s">
        <v>86</v>
      </c>
      <c r="AV155" s="16" t="s">
        <v>192</v>
      </c>
      <c r="AW155" s="16" t="s">
        <v>33</v>
      </c>
      <c r="AX155" s="16" t="s">
        <v>76</v>
      </c>
      <c r="AY155" s="292" t="s">
        <v>177</v>
      </c>
    </row>
    <row r="156" s="15" customFormat="1">
      <c r="A156" s="15"/>
      <c r="B156" s="272"/>
      <c r="C156" s="273"/>
      <c r="D156" s="251" t="s">
        <v>185</v>
      </c>
      <c r="E156" s="274" t="s">
        <v>1</v>
      </c>
      <c r="F156" s="275" t="s">
        <v>1521</v>
      </c>
      <c r="G156" s="273"/>
      <c r="H156" s="274" t="s">
        <v>1</v>
      </c>
      <c r="I156" s="276"/>
      <c r="J156" s="273"/>
      <c r="K156" s="273"/>
      <c r="L156" s="277"/>
      <c r="M156" s="278"/>
      <c r="N156" s="279"/>
      <c r="O156" s="279"/>
      <c r="P156" s="279"/>
      <c r="Q156" s="279"/>
      <c r="R156" s="279"/>
      <c r="S156" s="279"/>
      <c r="T156" s="28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1" t="s">
        <v>185</v>
      </c>
      <c r="AU156" s="281" t="s">
        <v>86</v>
      </c>
      <c r="AV156" s="15" t="s">
        <v>84</v>
      </c>
      <c r="AW156" s="15" t="s">
        <v>33</v>
      </c>
      <c r="AX156" s="15" t="s">
        <v>76</v>
      </c>
      <c r="AY156" s="281" t="s">
        <v>177</v>
      </c>
    </row>
    <row r="157" s="13" customFormat="1">
      <c r="A157" s="13"/>
      <c r="B157" s="249"/>
      <c r="C157" s="250"/>
      <c r="D157" s="251" t="s">
        <v>185</v>
      </c>
      <c r="E157" s="252" t="s">
        <v>1</v>
      </c>
      <c r="F157" s="253" t="s">
        <v>1644</v>
      </c>
      <c r="G157" s="250"/>
      <c r="H157" s="254">
        <v>14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185</v>
      </c>
      <c r="AU157" s="260" t="s">
        <v>86</v>
      </c>
      <c r="AV157" s="13" t="s">
        <v>86</v>
      </c>
      <c r="AW157" s="13" t="s">
        <v>33</v>
      </c>
      <c r="AX157" s="13" t="s">
        <v>76</v>
      </c>
      <c r="AY157" s="260" t="s">
        <v>177</v>
      </c>
    </row>
    <row r="158" s="16" customFormat="1">
      <c r="A158" s="16"/>
      <c r="B158" s="282"/>
      <c r="C158" s="283"/>
      <c r="D158" s="251" t="s">
        <v>185</v>
      </c>
      <c r="E158" s="284" t="s">
        <v>1</v>
      </c>
      <c r="F158" s="285" t="s">
        <v>280</v>
      </c>
      <c r="G158" s="283"/>
      <c r="H158" s="286">
        <v>14</v>
      </c>
      <c r="I158" s="287"/>
      <c r="J158" s="283"/>
      <c r="K158" s="283"/>
      <c r="L158" s="288"/>
      <c r="M158" s="289"/>
      <c r="N158" s="290"/>
      <c r="O158" s="290"/>
      <c r="P158" s="290"/>
      <c r="Q158" s="290"/>
      <c r="R158" s="290"/>
      <c r="S158" s="290"/>
      <c r="T158" s="291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2" t="s">
        <v>185</v>
      </c>
      <c r="AU158" s="292" t="s">
        <v>86</v>
      </c>
      <c r="AV158" s="16" t="s">
        <v>192</v>
      </c>
      <c r="AW158" s="16" t="s">
        <v>33</v>
      </c>
      <c r="AX158" s="16" t="s">
        <v>76</v>
      </c>
      <c r="AY158" s="292" t="s">
        <v>177</v>
      </c>
    </row>
    <row r="159" s="15" customFormat="1">
      <c r="A159" s="15"/>
      <c r="B159" s="272"/>
      <c r="C159" s="273"/>
      <c r="D159" s="251" t="s">
        <v>185</v>
      </c>
      <c r="E159" s="274" t="s">
        <v>1</v>
      </c>
      <c r="F159" s="275" t="s">
        <v>1645</v>
      </c>
      <c r="G159" s="273"/>
      <c r="H159" s="274" t="s">
        <v>1</v>
      </c>
      <c r="I159" s="276"/>
      <c r="J159" s="273"/>
      <c r="K159" s="273"/>
      <c r="L159" s="277"/>
      <c r="M159" s="278"/>
      <c r="N159" s="279"/>
      <c r="O159" s="279"/>
      <c r="P159" s="279"/>
      <c r="Q159" s="279"/>
      <c r="R159" s="279"/>
      <c r="S159" s="279"/>
      <c r="T159" s="28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1" t="s">
        <v>185</v>
      </c>
      <c r="AU159" s="281" t="s">
        <v>86</v>
      </c>
      <c r="AV159" s="15" t="s">
        <v>84</v>
      </c>
      <c r="AW159" s="15" t="s">
        <v>33</v>
      </c>
      <c r="AX159" s="15" t="s">
        <v>76</v>
      </c>
      <c r="AY159" s="281" t="s">
        <v>177</v>
      </c>
    </row>
    <row r="160" s="13" customFormat="1">
      <c r="A160" s="13"/>
      <c r="B160" s="249"/>
      <c r="C160" s="250"/>
      <c r="D160" s="251" t="s">
        <v>185</v>
      </c>
      <c r="E160" s="252" t="s">
        <v>1</v>
      </c>
      <c r="F160" s="253" t="s">
        <v>1646</v>
      </c>
      <c r="G160" s="250"/>
      <c r="H160" s="254">
        <v>23.920000000000002</v>
      </c>
      <c r="I160" s="255"/>
      <c r="J160" s="250"/>
      <c r="K160" s="250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185</v>
      </c>
      <c r="AU160" s="260" t="s">
        <v>86</v>
      </c>
      <c r="AV160" s="13" t="s">
        <v>86</v>
      </c>
      <c r="AW160" s="13" t="s">
        <v>33</v>
      </c>
      <c r="AX160" s="13" t="s">
        <v>76</v>
      </c>
      <c r="AY160" s="260" t="s">
        <v>177</v>
      </c>
    </row>
    <row r="161" s="16" customFormat="1">
      <c r="A161" s="16"/>
      <c r="B161" s="282"/>
      <c r="C161" s="283"/>
      <c r="D161" s="251" t="s">
        <v>185</v>
      </c>
      <c r="E161" s="284" t="s">
        <v>1</v>
      </c>
      <c r="F161" s="285" t="s">
        <v>280</v>
      </c>
      <c r="G161" s="283"/>
      <c r="H161" s="286">
        <v>23.920000000000002</v>
      </c>
      <c r="I161" s="287"/>
      <c r="J161" s="283"/>
      <c r="K161" s="283"/>
      <c r="L161" s="288"/>
      <c r="M161" s="289"/>
      <c r="N161" s="290"/>
      <c r="O161" s="290"/>
      <c r="P161" s="290"/>
      <c r="Q161" s="290"/>
      <c r="R161" s="290"/>
      <c r="S161" s="290"/>
      <c r="T161" s="291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92" t="s">
        <v>185</v>
      </c>
      <c r="AU161" s="292" t="s">
        <v>86</v>
      </c>
      <c r="AV161" s="16" t="s">
        <v>192</v>
      </c>
      <c r="AW161" s="16" t="s">
        <v>33</v>
      </c>
      <c r="AX161" s="16" t="s">
        <v>76</v>
      </c>
      <c r="AY161" s="292" t="s">
        <v>177</v>
      </c>
    </row>
    <row r="162" s="14" customFormat="1">
      <c r="A162" s="14"/>
      <c r="B162" s="261"/>
      <c r="C162" s="262"/>
      <c r="D162" s="251" t="s">
        <v>185</v>
      </c>
      <c r="E162" s="263" t="s">
        <v>1</v>
      </c>
      <c r="F162" s="264" t="s">
        <v>187</v>
      </c>
      <c r="G162" s="262"/>
      <c r="H162" s="265">
        <v>429.34500000000003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185</v>
      </c>
      <c r="AU162" s="271" t="s">
        <v>86</v>
      </c>
      <c r="AV162" s="14" t="s">
        <v>184</v>
      </c>
      <c r="AW162" s="14" t="s">
        <v>33</v>
      </c>
      <c r="AX162" s="14" t="s">
        <v>84</v>
      </c>
      <c r="AY162" s="271" t="s">
        <v>177</v>
      </c>
    </row>
    <row r="163" s="2" customFormat="1" ht="33" customHeight="1">
      <c r="A163" s="39"/>
      <c r="B163" s="40"/>
      <c r="C163" s="236" t="s">
        <v>205</v>
      </c>
      <c r="D163" s="236" t="s">
        <v>179</v>
      </c>
      <c r="E163" s="237" t="s">
        <v>1523</v>
      </c>
      <c r="F163" s="238" t="s">
        <v>1524</v>
      </c>
      <c r="G163" s="239" t="s">
        <v>182</v>
      </c>
      <c r="H163" s="240">
        <v>120.72</v>
      </c>
      <c r="I163" s="241"/>
      <c r="J163" s="242">
        <f>ROUND(I163*H163,2)</f>
        <v>0</v>
      </c>
      <c r="K163" s="238" t="s">
        <v>183</v>
      </c>
      <c r="L163" s="45"/>
      <c r="M163" s="243" t="s">
        <v>1</v>
      </c>
      <c r="N163" s="244" t="s">
        <v>41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184</v>
      </c>
      <c r="AT163" s="247" t="s">
        <v>179</v>
      </c>
      <c r="AU163" s="247" t="s">
        <v>86</v>
      </c>
      <c r="AY163" s="18" t="s">
        <v>177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84</v>
      </c>
      <c r="BK163" s="248">
        <f>ROUND(I163*H163,2)</f>
        <v>0</v>
      </c>
      <c r="BL163" s="18" t="s">
        <v>184</v>
      </c>
      <c r="BM163" s="247" t="s">
        <v>228</v>
      </c>
    </row>
    <row r="164" s="15" customFormat="1">
      <c r="A164" s="15"/>
      <c r="B164" s="272"/>
      <c r="C164" s="273"/>
      <c r="D164" s="251" t="s">
        <v>185</v>
      </c>
      <c r="E164" s="274" t="s">
        <v>1</v>
      </c>
      <c r="F164" s="275" t="s">
        <v>1647</v>
      </c>
      <c r="G164" s="273"/>
      <c r="H164" s="274" t="s">
        <v>1</v>
      </c>
      <c r="I164" s="276"/>
      <c r="J164" s="273"/>
      <c r="K164" s="273"/>
      <c r="L164" s="277"/>
      <c r="M164" s="278"/>
      <c r="N164" s="279"/>
      <c r="O164" s="279"/>
      <c r="P164" s="279"/>
      <c r="Q164" s="279"/>
      <c r="R164" s="279"/>
      <c r="S164" s="279"/>
      <c r="T164" s="28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1" t="s">
        <v>185</v>
      </c>
      <c r="AU164" s="281" t="s">
        <v>86</v>
      </c>
      <c r="AV164" s="15" t="s">
        <v>84</v>
      </c>
      <c r="AW164" s="15" t="s">
        <v>33</v>
      </c>
      <c r="AX164" s="15" t="s">
        <v>76</v>
      </c>
      <c r="AY164" s="281" t="s">
        <v>177</v>
      </c>
    </row>
    <row r="165" s="13" customFormat="1">
      <c r="A165" s="13"/>
      <c r="B165" s="249"/>
      <c r="C165" s="250"/>
      <c r="D165" s="251" t="s">
        <v>185</v>
      </c>
      <c r="E165" s="252" t="s">
        <v>1</v>
      </c>
      <c r="F165" s="253" t="s">
        <v>1643</v>
      </c>
      <c r="G165" s="250"/>
      <c r="H165" s="254">
        <v>82.799999999999997</v>
      </c>
      <c r="I165" s="255"/>
      <c r="J165" s="250"/>
      <c r="K165" s="250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185</v>
      </c>
      <c r="AU165" s="260" t="s">
        <v>86</v>
      </c>
      <c r="AV165" s="13" t="s">
        <v>86</v>
      </c>
      <c r="AW165" s="13" t="s">
        <v>33</v>
      </c>
      <c r="AX165" s="13" t="s">
        <v>76</v>
      </c>
      <c r="AY165" s="260" t="s">
        <v>177</v>
      </c>
    </row>
    <row r="166" s="16" customFormat="1">
      <c r="A166" s="16"/>
      <c r="B166" s="282"/>
      <c r="C166" s="283"/>
      <c r="D166" s="251" t="s">
        <v>185</v>
      </c>
      <c r="E166" s="284" t="s">
        <v>1</v>
      </c>
      <c r="F166" s="285" t="s">
        <v>280</v>
      </c>
      <c r="G166" s="283"/>
      <c r="H166" s="286">
        <v>82.799999999999997</v>
      </c>
      <c r="I166" s="287"/>
      <c r="J166" s="283"/>
      <c r="K166" s="283"/>
      <c r="L166" s="288"/>
      <c r="M166" s="289"/>
      <c r="N166" s="290"/>
      <c r="O166" s="290"/>
      <c r="P166" s="290"/>
      <c r="Q166" s="290"/>
      <c r="R166" s="290"/>
      <c r="S166" s="290"/>
      <c r="T166" s="291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92" t="s">
        <v>185</v>
      </c>
      <c r="AU166" s="292" t="s">
        <v>86</v>
      </c>
      <c r="AV166" s="16" t="s">
        <v>192</v>
      </c>
      <c r="AW166" s="16" t="s">
        <v>33</v>
      </c>
      <c r="AX166" s="16" t="s">
        <v>76</v>
      </c>
      <c r="AY166" s="292" t="s">
        <v>177</v>
      </c>
    </row>
    <row r="167" s="15" customFormat="1">
      <c r="A167" s="15"/>
      <c r="B167" s="272"/>
      <c r="C167" s="273"/>
      <c r="D167" s="251" t="s">
        <v>185</v>
      </c>
      <c r="E167" s="274" t="s">
        <v>1</v>
      </c>
      <c r="F167" s="275" t="s">
        <v>1521</v>
      </c>
      <c r="G167" s="273"/>
      <c r="H167" s="274" t="s">
        <v>1</v>
      </c>
      <c r="I167" s="276"/>
      <c r="J167" s="273"/>
      <c r="K167" s="273"/>
      <c r="L167" s="277"/>
      <c r="M167" s="278"/>
      <c r="N167" s="279"/>
      <c r="O167" s="279"/>
      <c r="P167" s="279"/>
      <c r="Q167" s="279"/>
      <c r="R167" s="279"/>
      <c r="S167" s="279"/>
      <c r="T167" s="28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1" t="s">
        <v>185</v>
      </c>
      <c r="AU167" s="281" t="s">
        <v>86</v>
      </c>
      <c r="AV167" s="15" t="s">
        <v>84</v>
      </c>
      <c r="AW167" s="15" t="s">
        <v>33</v>
      </c>
      <c r="AX167" s="15" t="s">
        <v>76</v>
      </c>
      <c r="AY167" s="281" t="s">
        <v>177</v>
      </c>
    </row>
    <row r="168" s="13" customFormat="1">
      <c r="A168" s="13"/>
      <c r="B168" s="249"/>
      <c r="C168" s="250"/>
      <c r="D168" s="251" t="s">
        <v>185</v>
      </c>
      <c r="E168" s="252" t="s">
        <v>1</v>
      </c>
      <c r="F168" s="253" t="s">
        <v>1644</v>
      </c>
      <c r="G168" s="250"/>
      <c r="H168" s="254">
        <v>14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185</v>
      </c>
      <c r="AU168" s="260" t="s">
        <v>86</v>
      </c>
      <c r="AV168" s="13" t="s">
        <v>86</v>
      </c>
      <c r="AW168" s="13" t="s">
        <v>33</v>
      </c>
      <c r="AX168" s="13" t="s">
        <v>76</v>
      </c>
      <c r="AY168" s="260" t="s">
        <v>177</v>
      </c>
    </row>
    <row r="169" s="16" customFormat="1">
      <c r="A169" s="16"/>
      <c r="B169" s="282"/>
      <c r="C169" s="283"/>
      <c r="D169" s="251" t="s">
        <v>185</v>
      </c>
      <c r="E169" s="284" t="s">
        <v>1</v>
      </c>
      <c r="F169" s="285" t="s">
        <v>280</v>
      </c>
      <c r="G169" s="283"/>
      <c r="H169" s="286">
        <v>14</v>
      </c>
      <c r="I169" s="287"/>
      <c r="J169" s="283"/>
      <c r="K169" s="283"/>
      <c r="L169" s="288"/>
      <c r="M169" s="289"/>
      <c r="N169" s="290"/>
      <c r="O169" s="290"/>
      <c r="P169" s="290"/>
      <c r="Q169" s="290"/>
      <c r="R169" s="290"/>
      <c r="S169" s="290"/>
      <c r="T169" s="291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92" t="s">
        <v>185</v>
      </c>
      <c r="AU169" s="292" t="s">
        <v>86</v>
      </c>
      <c r="AV169" s="16" t="s">
        <v>192</v>
      </c>
      <c r="AW169" s="16" t="s">
        <v>33</v>
      </c>
      <c r="AX169" s="16" t="s">
        <v>76</v>
      </c>
      <c r="AY169" s="292" t="s">
        <v>177</v>
      </c>
    </row>
    <row r="170" s="15" customFormat="1">
      <c r="A170" s="15"/>
      <c r="B170" s="272"/>
      <c r="C170" s="273"/>
      <c r="D170" s="251" t="s">
        <v>185</v>
      </c>
      <c r="E170" s="274" t="s">
        <v>1</v>
      </c>
      <c r="F170" s="275" t="s">
        <v>1645</v>
      </c>
      <c r="G170" s="273"/>
      <c r="H170" s="274" t="s">
        <v>1</v>
      </c>
      <c r="I170" s="276"/>
      <c r="J170" s="273"/>
      <c r="K170" s="273"/>
      <c r="L170" s="277"/>
      <c r="M170" s="278"/>
      <c r="N170" s="279"/>
      <c r="O170" s="279"/>
      <c r="P170" s="279"/>
      <c r="Q170" s="279"/>
      <c r="R170" s="279"/>
      <c r="S170" s="279"/>
      <c r="T170" s="28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1" t="s">
        <v>185</v>
      </c>
      <c r="AU170" s="281" t="s">
        <v>86</v>
      </c>
      <c r="AV170" s="15" t="s">
        <v>84</v>
      </c>
      <c r="AW170" s="15" t="s">
        <v>33</v>
      </c>
      <c r="AX170" s="15" t="s">
        <v>76</v>
      </c>
      <c r="AY170" s="281" t="s">
        <v>177</v>
      </c>
    </row>
    <row r="171" s="13" customFormat="1">
      <c r="A171" s="13"/>
      <c r="B171" s="249"/>
      <c r="C171" s="250"/>
      <c r="D171" s="251" t="s">
        <v>185</v>
      </c>
      <c r="E171" s="252" t="s">
        <v>1</v>
      </c>
      <c r="F171" s="253" t="s">
        <v>1646</v>
      </c>
      <c r="G171" s="250"/>
      <c r="H171" s="254">
        <v>23.920000000000002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185</v>
      </c>
      <c r="AU171" s="260" t="s">
        <v>86</v>
      </c>
      <c r="AV171" s="13" t="s">
        <v>86</v>
      </c>
      <c r="AW171" s="13" t="s">
        <v>33</v>
      </c>
      <c r="AX171" s="13" t="s">
        <v>76</v>
      </c>
      <c r="AY171" s="260" t="s">
        <v>177</v>
      </c>
    </row>
    <row r="172" s="16" customFormat="1">
      <c r="A172" s="16"/>
      <c r="B172" s="282"/>
      <c r="C172" s="283"/>
      <c r="D172" s="251" t="s">
        <v>185</v>
      </c>
      <c r="E172" s="284" t="s">
        <v>1</v>
      </c>
      <c r="F172" s="285" t="s">
        <v>280</v>
      </c>
      <c r="G172" s="283"/>
      <c r="H172" s="286">
        <v>23.920000000000002</v>
      </c>
      <c r="I172" s="287"/>
      <c r="J172" s="283"/>
      <c r="K172" s="283"/>
      <c r="L172" s="288"/>
      <c r="M172" s="289"/>
      <c r="N172" s="290"/>
      <c r="O172" s="290"/>
      <c r="P172" s="290"/>
      <c r="Q172" s="290"/>
      <c r="R172" s="290"/>
      <c r="S172" s="290"/>
      <c r="T172" s="291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92" t="s">
        <v>185</v>
      </c>
      <c r="AU172" s="292" t="s">
        <v>86</v>
      </c>
      <c r="AV172" s="16" t="s">
        <v>192</v>
      </c>
      <c r="AW172" s="16" t="s">
        <v>33</v>
      </c>
      <c r="AX172" s="16" t="s">
        <v>76</v>
      </c>
      <c r="AY172" s="292" t="s">
        <v>177</v>
      </c>
    </row>
    <row r="173" s="14" customFormat="1">
      <c r="A173" s="14"/>
      <c r="B173" s="261"/>
      <c r="C173" s="262"/>
      <c r="D173" s="251" t="s">
        <v>185</v>
      </c>
      <c r="E173" s="263" t="s">
        <v>1</v>
      </c>
      <c r="F173" s="264" t="s">
        <v>187</v>
      </c>
      <c r="G173" s="262"/>
      <c r="H173" s="265">
        <v>120.72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1" t="s">
        <v>185</v>
      </c>
      <c r="AU173" s="271" t="s">
        <v>86</v>
      </c>
      <c r="AV173" s="14" t="s">
        <v>184</v>
      </c>
      <c r="AW173" s="14" t="s">
        <v>33</v>
      </c>
      <c r="AX173" s="14" t="s">
        <v>84</v>
      </c>
      <c r="AY173" s="271" t="s">
        <v>177</v>
      </c>
    </row>
    <row r="174" s="2" customFormat="1" ht="33" customHeight="1">
      <c r="A174" s="39"/>
      <c r="B174" s="40"/>
      <c r="C174" s="236" t="s">
        <v>236</v>
      </c>
      <c r="D174" s="236" t="s">
        <v>179</v>
      </c>
      <c r="E174" s="237" t="s">
        <v>1086</v>
      </c>
      <c r="F174" s="238" t="s">
        <v>1087</v>
      </c>
      <c r="G174" s="239" t="s">
        <v>182</v>
      </c>
      <c r="H174" s="240">
        <v>37.920000000000002</v>
      </c>
      <c r="I174" s="241"/>
      <c r="J174" s="242">
        <f>ROUND(I174*H174,2)</f>
        <v>0</v>
      </c>
      <c r="K174" s="238" t="s">
        <v>183</v>
      </c>
      <c r="L174" s="45"/>
      <c r="M174" s="243" t="s">
        <v>1</v>
      </c>
      <c r="N174" s="244" t="s">
        <v>41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184</v>
      </c>
      <c r="AT174" s="247" t="s">
        <v>179</v>
      </c>
      <c r="AU174" s="247" t="s">
        <v>86</v>
      </c>
      <c r="AY174" s="18" t="s">
        <v>177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84</v>
      </c>
      <c r="BK174" s="248">
        <f>ROUND(I174*H174,2)</f>
        <v>0</v>
      </c>
      <c r="BL174" s="18" t="s">
        <v>184</v>
      </c>
      <c r="BM174" s="247" t="s">
        <v>239</v>
      </c>
    </row>
    <row r="175" s="15" customFormat="1">
      <c r="A175" s="15"/>
      <c r="B175" s="272"/>
      <c r="C175" s="273"/>
      <c r="D175" s="251" t="s">
        <v>185</v>
      </c>
      <c r="E175" s="274" t="s">
        <v>1</v>
      </c>
      <c r="F175" s="275" t="s">
        <v>1648</v>
      </c>
      <c r="G175" s="273"/>
      <c r="H175" s="274" t="s">
        <v>1</v>
      </c>
      <c r="I175" s="276"/>
      <c r="J175" s="273"/>
      <c r="K175" s="273"/>
      <c r="L175" s="277"/>
      <c r="M175" s="278"/>
      <c r="N175" s="279"/>
      <c r="O175" s="279"/>
      <c r="P175" s="279"/>
      <c r="Q175" s="279"/>
      <c r="R175" s="279"/>
      <c r="S175" s="279"/>
      <c r="T175" s="28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1" t="s">
        <v>185</v>
      </c>
      <c r="AU175" s="281" t="s">
        <v>86</v>
      </c>
      <c r="AV175" s="15" t="s">
        <v>84</v>
      </c>
      <c r="AW175" s="15" t="s">
        <v>33</v>
      </c>
      <c r="AX175" s="15" t="s">
        <v>76</v>
      </c>
      <c r="AY175" s="281" t="s">
        <v>177</v>
      </c>
    </row>
    <row r="176" s="13" customFormat="1">
      <c r="A176" s="13"/>
      <c r="B176" s="249"/>
      <c r="C176" s="250"/>
      <c r="D176" s="251" t="s">
        <v>185</v>
      </c>
      <c r="E176" s="252" t="s">
        <v>1</v>
      </c>
      <c r="F176" s="253" t="s">
        <v>1649</v>
      </c>
      <c r="G176" s="250"/>
      <c r="H176" s="254">
        <v>37.920000000000002</v>
      </c>
      <c r="I176" s="255"/>
      <c r="J176" s="250"/>
      <c r="K176" s="250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185</v>
      </c>
      <c r="AU176" s="260" t="s">
        <v>86</v>
      </c>
      <c r="AV176" s="13" t="s">
        <v>86</v>
      </c>
      <c r="AW176" s="13" t="s">
        <v>33</v>
      </c>
      <c r="AX176" s="13" t="s">
        <v>76</v>
      </c>
      <c r="AY176" s="260" t="s">
        <v>177</v>
      </c>
    </row>
    <row r="177" s="14" customFormat="1">
      <c r="A177" s="14"/>
      <c r="B177" s="261"/>
      <c r="C177" s="262"/>
      <c r="D177" s="251" t="s">
        <v>185</v>
      </c>
      <c r="E177" s="263" t="s">
        <v>1</v>
      </c>
      <c r="F177" s="264" t="s">
        <v>187</v>
      </c>
      <c r="G177" s="262"/>
      <c r="H177" s="265">
        <v>37.920000000000002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185</v>
      </c>
      <c r="AU177" s="271" t="s">
        <v>86</v>
      </c>
      <c r="AV177" s="14" t="s">
        <v>184</v>
      </c>
      <c r="AW177" s="14" t="s">
        <v>33</v>
      </c>
      <c r="AX177" s="14" t="s">
        <v>84</v>
      </c>
      <c r="AY177" s="271" t="s">
        <v>177</v>
      </c>
    </row>
    <row r="178" s="2" customFormat="1" ht="55.5" customHeight="1">
      <c r="A178" s="39"/>
      <c r="B178" s="40"/>
      <c r="C178" s="236" t="s">
        <v>208</v>
      </c>
      <c r="D178" s="236" t="s">
        <v>179</v>
      </c>
      <c r="E178" s="237" t="s">
        <v>215</v>
      </c>
      <c r="F178" s="238" t="s">
        <v>216</v>
      </c>
      <c r="G178" s="239" t="s">
        <v>182</v>
      </c>
      <c r="H178" s="240">
        <v>0.36699999999999999</v>
      </c>
      <c r="I178" s="241"/>
      <c r="J178" s="242">
        <f>ROUND(I178*H178,2)</f>
        <v>0</v>
      </c>
      <c r="K178" s="238" t="s">
        <v>183</v>
      </c>
      <c r="L178" s="45"/>
      <c r="M178" s="243" t="s">
        <v>1</v>
      </c>
      <c r="N178" s="244" t="s">
        <v>41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184</v>
      </c>
      <c r="AT178" s="247" t="s">
        <v>179</v>
      </c>
      <c r="AU178" s="247" t="s">
        <v>86</v>
      </c>
      <c r="AY178" s="18" t="s">
        <v>177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84</v>
      </c>
      <c r="BK178" s="248">
        <f>ROUND(I178*H178,2)</f>
        <v>0</v>
      </c>
      <c r="BL178" s="18" t="s">
        <v>184</v>
      </c>
      <c r="BM178" s="247" t="s">
        <v>243</v>
      </c>
    </row>
    <row r="179" s="15" customFormat="1">
      <c r="A179" s="15"/>
      <c r="B179" s="272"/>
      <c r="C179" s="273"/>
      <c r="D179" s="251" t="s">
        <v>185</v>
      </c>
      <c r="E179" s="274" t="s">
        <v>1</v>
      </c>
      <c r="F179" s="275" t="s">
        <v>1526</v>
      </c>
      <c r="G179" s="273"/>
      <c r="H179" s="274" t="s">
        <v>1</v>
      </c>
      <c r="I179" s="276"/>
      <c r="J179" s="273"/>
      <c r="K179" s="273"/>
      <c r="L179" s="277"/>
      <c r="M179" s="278"/>
      <c r="N179" s="279"/>
      <c r="O179" s="279"/>
      <c r="P179" s="279"/>
      <c r="Q179" s="279"/>
      <c r="R179" s="279"/>
      <c r="S179" s="279"/>
      <c r="T179" s="28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1" t="s">
        <v>185</v>
      </c>
      <c r="AU179" s="281" t="s">
        <v>86</v>
      </c>
      <c r="AV179" s="15" t="s">
        <v>84</v>
      </c>
      <c r="AW179" s="15" t="s">
        <v>33</v>
      </c>
      <c r="AX179" s="15" t="s">
        <v>76</v>
      </c>
      <c r="AY179" s="281" t="s">
        <v>177</v>
      </c>
    </row>
    <row r="180" s="13" customFormat="1">
      <c r="A180" s="13"/>
      <c r="B180" s="249"/>
      <c r="C180" s="250"/>
      <c r="D180" s="251" t="s">
        <v>185</v>
      </c>
      <c r="E180" s="252" t="s">
        <v>1</v>
      </c>
      <c r="F180" s="253" t="s">
        <v>1650</v>
      </c>
      <c r="G180" s="250"/>
      <c r="H180" s="254">
        <v>0.36699999999999999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185</v>
      </c>
      <c r="AU180" s="260" t="s">
        <v>86</v>
      </c>
      <c r="AV180" s="13" t="s">
        <v>86</v>
      </c>
      <c r="AW180" s="13" t="s">
        <v>33</v>
      </c>
      <c r="AX180" s="13" t="s">
        <v>76</v>
      </c>
      <c r="AY180" s="260" t="s">
        <v>177</v>
      </c>
    </row>
    <row r="181" s="14" customFormat="1">
      <c r="A181" s="14"/>
      <c r="B181" s="261"/>
      <c r="C181" s="262"/>
      <c r="D181" s="251" t="s">
        <v>185</v>
      </c>
      <c r="E181" s="263" t="s">
        <v>1</v>
      </c>
      <c r="F181" s="264" t="s">
        <v>187</v>
      </c>
      <c r="G181" s="262"/>
      <c r="H181" s="265">
        <v>0.36699999999999999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185</v>
      </c>
      <c r="AU181" s="271" t="s">
        <v>86</v>
      </c>
      <c r="AV181" s="14" t="s">
        <v>184</v>
      </c>
      <c r="AW181" s="14" t="s">
        <v>33</v>
      </c>
      <c r="AX181" s="14" t="s">
        <v>84</v>
      </c>
      <c r="AY181" s="271" t="s">
        <v>177</v>
      </c>
    </row>
    <row r="182" s="2" customFormat="1" ht="16.5" customHeight="1">
      <c r="A182" s="39"/>
      <c r="B182" s="40"/>
      <c r="C182" s="293" t="s">
        <v>244</v>
      </c>
      <c r="D182" s="293" t="s">
        <v>375</v>
      </c>
      <c r="E182" s="294" t="s">
        <v>1528</v>
      </c>
      <c r="F182" s="295" t="s">
        <v>1529</v>
      </c>
      <c r="G182" s="296" t="s">
        <v>242</v>
      </c>
      <c r="H182" s="297">
        <v>0.73399999999999999</v>
      </c>
      <c r="I182" s="298"/>
      <c r="J182" s="299">
        <f>ROUND(I182*H182,2)</f>
        <v>0</v>
      </c>
      <c r="K182" s="295" t="s">
        <v>183</v>
      </c>
      <c r="L182" s="300"/>
      <c r="M182" s="301" t="s">
        <v>1</v>
      </c>
      <c r="N182" s="302" t="s">
        <v>41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198</v>
      </c>
      <c r="AT182" s="247" t="s">
        <v>375</v>
      </c>
      <c r="AU182" s="247" t="s">
        <v>86</v>
      </c>
      <c r="AY182" s="18" t="s">
        <v>177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84</v>
      </c>
      <c r="BK182" s="248">
        <f>ROUND(I182*H182,2)</f>
        <v>0</v>
      </c>
      <c r="BL182" s="18" t="s">
        <v>184</v>
      </c>
      <c r="BM182" s="247" t="s">
        <v>247</v>
      </c>
    </row>
    <row r="183" s="13" customFormat="1">
      <c r="A183" s="13"/>
      <c r="B183" s="249"/>
      <c r="C183" s="250"/>
      <c r="D183" s="251" t="s">
        <v>185</v>
      </c>
      <c r="E183" s="252" t="s">
        <v>1</v>
      </c>
      <c r="F183" s="253" t="s">
        <v>1651</v>
      </c>
      <c r="G183" s="250"/>
      <c r="H183" s="254">
        <v>0.73399999999999999</v>
      </c>
      <c r="I183" s="255"/>
      <c r="J183" s="250"/>
      <c r="K183" s="250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185</v>
      </c>
      <c r="AU183" s="260" t="s">
        <v>86</v>
      </c>
      <c r="AV183" s="13" t="s">
        <v>86</v>
      </c>
      <c r="AW183" s="13" t="s">
        <v>33</v>
      </c>
      <c r="AX183" s="13" t="s">
        <v>76</v>
      </c>
      <c r="AY183" s="260" t="s">
        <v>177</v>
      </c>
    </row>
    <row r="184" s="14" customFormat="1">
      <c r="A184" s="14"/>
      <c r="B184" s="261"/>
      <c r="C184" s="262"/>
      <c r="D184" s="251" t="s">
        <v>185</v>
      </c>
      <c r="E184" s="263" t="s">
        <v>1</v>
      </c>
      <c r="F184" s="264" t="s">
        <v>187</v>
      </c>
      <c r="G184" s="262"/>
      <c r="H184" s="265">
        <v>0.73399999999999999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1" t="s">
        <v>185</v>
      </c>
      <c r="AU184" s="271" t="s">
        <v>86</v>
      </c>
      <c r="AV184" s="14" t="s">
        <v>184</v>
      </c>
      <c r="AW184" s="14" t="s">
        <v>33</v>
      </c>
      <c r="AX184" s="14" t="s">
        <v>84</v>
      </c>
      <c r="AY184" s="271" t="s">
        <v>177</v>
      </c>
    </row>
    <row r="185" s="2" customFormat="1" ht="55.5" customHeight="1">
      <c r="A185" s="39"/>
      <c r="B185" s="40"/>
      <c r="C185" s="236" t="s">
        <v>214</v>
      </c>
      <c r="D185" s="236" t="s">
        <v>179</v>
      </c>
      <c r="E185" s="237" t="s">
        <v>707</v>
      </c>
      <c r="F185" s="238" t="s">
        <v>708</v>
      </c>
      <c r="G185" s="239" t="s">
        <v>182</v>
      </c>
      <c r="H185" s="240">
        <v>14</v>
      </c>
      <c r="I185" s="241"/>
      <c r="J185" s="242">
        <f>ROUND(I185*H185,2)</f>
        <v>0</v>
      </c>
      <c r="K185" s="238" t="s">
        <v>183</v>
      </c>
      <c r="L185" s="45"/>
      <c r="M185" s="243" t="s">
        <v>1</v>
      </c>
      <c r="N185" s="244" t="s">
        <v>41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184</v>
      </c>
      <c r="AT185" s="247" t="s">
        <v>179</v>
      </c>
      <c r="AU185" s="247" t="s">
        <v>86</v>
      </c>
      <c r="AY185" s="18" t="s">
        <v>177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84</v>
      </c>
      <c r="BK185" s="248">
        <f>ROUND(I185*H185,2)</f>
        <v>0</v>
      </c>
      <c r="BL185" s="18" t="s">
        <v>184</v>
      </c>
      <c r="BM185" s="247" t="s">
        <v>252</v>
      </c>
    </row>
    <row r="186" s="15" customFormat="1">
      <c r="A186" s="15"/>
      <c r="B186" s="272"/>
      <c r="C186" s="273"/>
      <c r="D186" s="251" t="s">
        <v>185</v>
      </c>
      <c r="E186" s="274" t="s">
        <v>1</v>
      </c>
      <c r="F186" s="275" t="s">
        <v>1652</v>
      </c>
      <c r="G186" s="273"/>
      <c r="H186" s="274" t="s">
        <v>1</v>
      </c>
      <c r="I186" s="276"/>
      <c r="J186" s="273"/>
      <c r="K186" s="273"/>
      <c r="L186" s="277"/>
      <c r="M186" s="278"/>
      <c r="N186" s="279"/>
      <c r="O186" s="279"/>
      <c r="P186" s="279"/>
      <c r="Q186" s="279"/>
      <c r="R186" s="279"/>
      <c r="S186" s="279"/>
      <c r="T186" s="28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1" t="s">
        <v>185</v>
      </c>
      <c r="AU186" s="281" t="s">
        <v>86</v>
      </c>
      <c r="AV186" s="15" t="s">
        <v>84</v>
      </c>
      <c r="AW186" s="15" t="s">
        <v>33</v>
      </c>
      <c r="AX186" s="15" t="s">
        <v>76</v>
      </c>
      <c r="AY186" s="281" t="s">
        <v>177</v>
      </c>
    </row>
    <row r="187" s="13" customFormat="1">
      <c r="A187" s="13"/>
      <c r="B187" s="249"/>
      <c r="C187" s="250"/>
      <c r="D187" s="251" t="s">
        <v>185</v>
      </c>
      <c r="E187" s="252" t="s">
        <v>1</v>
      </c>
      <c r="F187" s="253" t="s">
        <v>1644</v>
      </c>
      <c r="G187" s="250"/>
      <c r="H187" s="254">
        <v>14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185</v>
      </c>
      <c r="AU187" s="260" t="s">
        <v>86</v>
      </c>
      <c r="AV187" s="13" t="s">
        <v>86</v>
      </c>
      <c r="AW187" s="13" t="s">
        <v>33</v>
      </c>
      <c r="AX187" s="13" t="s">
        <v>76</v>
      </c>
      <c r="AY187" s="260" t="s">
        <v>177</v>
      </c>
    </row>
    <row r="188" s="14" customFormat="1">
      <c r="A188" s="14"/>
      <c r="B188" s="261"/>
      <c r="C188" s="262"/>
      <c r="D188" s="251" t="s">
        <v>185</v>
      </c>
      <c r="E188" s="263" t="s">
        <v>1</v>
      </c>
      <c r="F188" s="264" t="s">
        <v>187</v>
      </c>
      <c r="G188" s="262"/>
      <c r="H188" s="265">
        <v>14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1" t="s">
        <v>185</v>
      </c>
      <c r="AU188" s="271" t="s">
        <v>86</v>
      </c>
      <c r="AV188" s="14" t="s">
        <v>184</v>
      </c>
      <c r="AW188" s="14" t="s">
        <v>33</v>
      </c>
      <c r="AX188" s="14" t="s">
        <v>84</v>
      </c>
      <c r="AY188" s="271" t="s">
        <v>177</v>
      </c>
    </row>
    <row r="189" s="2" customFormat="1" ht="16.5" customHeight="1">
      <c r="A189" s="39"/>
      <c r="B189" s="40"/>
      <c r="C189" s="293" t="s">
        <v>8</v>
      </c>
      <c r="D189" s="293" t="s">
        <v>375</v>
      </c>
      <c r="E189" s="294" t="s">
        <v>709</v>
      </c>
      <c r="F189" s="295" t="s">
        <v>710</v>
      </c>
      <c r="G189" s="296" t="s">
        <v>242</v>
      </c>
      <c r="H189" s="297">
        <v>28</v>
      </c>
      <c r="I189" s="298"/>
      <c r="J189" s="299">
        <f>ROUND(I189*H189,2)</f>
        <v>0</v>
      </c>
      <c r="K189" s="295" t="s">
        <v>183</v>
      </c>
      <c r="L189" s="300"/>
      <c r="M189" s="301" t="s">
        <v>1</v>
      </c>
      <c r="N189" s="302" t="s">
        <v>41</v>
      </c>
      <c r="O189" s="92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7" t="s">
        <v>198</v>
      </c>
      <c r="AT189" s="247" t="s">
        <v>375</v>
      </c>
      <c r="AU189" s="247" t="s">
        <v>86</v>
      </c>
      <c r="AY189" s="18" t="s">
        <v>177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8" t="s">
        <v>84</v>
      </c>
      <c r="BK189" s="248">
        <f>ROUND(I189*H189,2)</f>
        <v>0</v>
      </c>
      <c r="BL189" s="18" t="s">
        <v>184</v>
      </c>
      <c r="BM189" s="247" t="s">
        <v>257</v>
      </c>
    </row>
    <row r="190" s="13" customFormat="1">
      <c r="A190" s="13"/>
      <c r="B190" s="249"/>
      <c r="C190" s="250"/>
      <c r="D190" s="251" t="s">
        <v>185</v>
      </c>
      <c r="E190" s="252" t="s">
        <v>1</v>
      </c>
      <c r="F190" s="253" t="s">
        <v>1653</v>
      </c>
      <c r="G190" s="250"/>
      <c r="H190" s="254">
        <v>28</v>
      </c>
      <c r="I190" s="255"/>
      <c r="J190" s="250"/>
      <c r="K190" s="250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185</v>
      </c>
      <c r="AU190" s="260" t="s">
        <v>86</v>
      </c>
      <c r="AV190" s="13" t="s">
        <v>86</v>
      </c>
      <c r="AW190" s="13" t="s">
        <v>33</v>
      </c>
      <c r="AX190" s="13" t="s">
        <v>76</v>
      </c>
      <c r="AY190" s="260" t="s">
        <v>177</v>
      </c>
    </row>
    <row r="191" s="14" customFormat="1">
      <c r="A191" s="14"/>
      <c r="B191" s="261"/>
      <c r="C191" s="262"/>
      <c r="D191" s="251" t="s">
        <v>185</v>
      </c>
      <c r="E191" s="263" t="s">
        <v>1</v>
      </c>
      <c r="F191" s="264" t="s">
        <v>187</v>
      </c>
      <c r="G191" s="262"/>
      <c r="H191" s="265">
        <v>28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185</v>
      </c>
      <c r="AU191" s="271" t="s">
        <v>86</v>
      </c>
      <c r="AV191" s="14" t="s">
        <v>184</v>
      </c>
      <c r="AW191" s="14" t="s">
        <v>33</v>
      </c>
      <c r="AX191" s="14" t="s">
        <v>84</v>
      </c>
      <c r="AY191" s="271" t="s">
        <v>177</v>
      </c>
    </row>
    <row r="192" s="2" customFormat="1" ht="55.5" customHeight="1">
      <c r="A192" s="39"/>
      <c r="B192" s="40"/>
      <c r="C192" s="236" t="s">
        <v>217</v>
      </c>
      <c r="D192" s="236" t="s">
        <v>179</v>
      </c>
      <c r="E192" s="237" t="s">
        <v>1531</v>
      </c>
      <c r="F192" s="238" t="s">
        <v>1532</v>
      </c>
      <c r="G192" s="239" t="s">
        <v>182</v>
      </c>
      <c r="H192" s="240">
        <v>5.5</v>
      </c>
      <c r="I192" s="241"/>
      <c r="J192" s="242">
        <f>ROUND(I192*H192,2)</f>
        <v>0</v>
      </c>
      <c r="K192" s="238" t="s">
        <v>183</v>
      </c>
      <c r="L192" s="45"/>
      <c r="M192" s="243" t="s">
        <v>1</v>
      </c>
      <c r="N192" s="244" t="s">
        <v>41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184</v>
      </c>
      <c r="AT192" s="247" t="s">
        <v>179</v>
      </c>
      <c r="AU192" s="247" t="s">
        <v>86</v>
      </c>
      <c r="AY192" s="18" t="s">
        <v>177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84</v>
      </c>
      <c r="BK192" s="248">
        <f>ROUND(I192*H192,2)</f>
        <v>0</v>
      </c>
      <c r="BL192" s="18" t="s">
        <v>184</v>
      </c>
      <c r="BM192" s="247" t="s">
        <v>260</v>
      </c>
    </row>
    <row r="193" s="15" customFormat="1">
      <c r="A193" s="15"/>
      <c r="B193" s="272"/>
      <c r="C193" s="273"/>
      <c r="D193" s="251" t="s">
        <v>185</v>
      </c>
      <c r="E193" s="274" t="s">
        <v>1</v>
      </c>
      <c r="F193" s="275" t="s">
        <v>1533</v>
      </c>
      <c r="G193" s="273"/>
      <c r="H193" s="274" t="s">
        <v>1</v>
      </c>
      <c r="I193" s="276"/>
      <c r="J193" s="273"/>
      <c r="K193" s="273"/>
      <c r="L193" s="277"/>
      <c r="M193" s="278"/>
      <c r="N193" s="279"/>
      <c r="O193" s="279"/>
      <c r="P193" s="279"/>
      <c r="Q193" s="279"/>
      <c r="R193" s="279"/>
      <c r="S193" s="279"/>
      <c r="T193" s="28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1" t="s">
        <v>185</v>
      </c>
      <c r="AU193" s="281" t="s">
        <v>86</v>
      </c>
      <c r="AV193" s="15" t="s">
        <v>84</v>
      </c>
      <c r="AW193" s="15" t="s">
        <v>33</v>
      </c>
      <c r="AX193" s="15" t="s">
        <v>76</v>
      </c>
      <c r="AY193" s="281" t="s">
        <v>177</v>
      </c>
    </row>
    <row r="194" s="13" customFormat="1">
      <c r="A194" s="13"/>
      <c r="B194" s="249"/>
      <c r="C194" s="250"/>
      <c r="D194" s="251" t="s">
        <v>185</v>
      </c>
      <c r="E194" s="252" t="s">
        <v>1</v>
      </c>
      <c r="F194" s="253" t="s">
        <v>1534</v>
      </c>
      <c r="G194" s="250"/>
      <c r="H194" s="254">
        <v>2.5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185</v>
      </c>
      <c r="AU194" s="260" t="s">
        <v>86</v>
      </c>
      <c r="AV194" s="13" t="s">
        <v>86</v>
      </c>
      <c r="AW194" s="13" t="s">
        <v>33</v>
      </c>
      <c r="AX194" s="13" t="s">
        <v>76</v>
      </c>
      <c r="AY194" s="260" t="s">
        <v>177</v>
      </c>
    </row>
    <row r="195" s="13" customFormat="1">
      <c r="A195" s="13"/>
      <c r="B195" s="249"/>
      <c r="C195" s="250"/>
      <c r="D195" s="251" t="s">
        <v>185</v>
      </c>
      <c r="E195" s="252" t="s">
        <v>1</v>
      </c>
      <c r="F195" s="253" t="s">
        <v>1535</v>
      </c>
      <c r="G195" s="250"/>
      <c r="H195" s="254">
        <v>3</v>
      </c>
      <c r="I195" s="255"/>
      <c r="J195" s="250"/>
      <c r="K195" s="250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185</v>
      </c>
      <c r="AU195" s="260" t="s">
        <v>86</v>
      </c>
      <c r="AV195" s="13" t="s">
        <v>86</v>
      </c>
      <c r="AW195" s="13" t="s">
        <v>33</v>
      </c>
      <c r="AX195" s="13" t="s">
        <v>76</v>
      </c>
      <c r="AY195" s="260" t="s">
        <v>177</v>
      </c>
    </row>
    <row r="196" s="14" customFormat="1">
      <c r="A196" s="14"/>
      <c r="B196" s="261"/>
      <c r="C196" s="262"/>
      <c r="D196" s="251" t="s">
        <v>185</v>
      </c>
      <c r="E196" s="263" t="s">
        <v>1</v>
      </c>
      <c r="F196" s="264" t="s">
        <v>187</v>
      </c>
      <c r="G196" s="262"/>
      <c r="H196" s="265">
        <v>5.5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1" t="s">
        <v>185</v>
      </c>
      <c r="AU196" s="271" t="s">
        <v>86</v>
      </c>
      <c r="AV196" s="14" t="s">
        <v>184</v>
      </c>
      <c r="AW196" s="14" t="s">
        <v>33</v>
      </c>
      <c r="AX196" s="14" t="s">
        <v>84</v>
      </c>
      <c r="AY196" s="271" t="s">
        <v>177</v>
      </c>
    </row>
    <row r="197" s="2" customFormat="1" ht="33" customHeight="1">
      <c r="A197" s="39"/>
      <c r="B197" s="40"/>
      <c r="C197" s="236" t="s">
        <v>263</v>
      </c>
      <c r="D197" s="236" t="s">
        <v>179</v>
      </c>
      <c r="E197" s="237" t="s">
        <v>1536</v>
      </c>
      <c r="F197" s="238" t="s">
        <v>1537</v>
      </c>
      <c r="G197" s="239" t="s">
        <v>227</v>
      </c>
      <c r="H197" s="240">
        <v>207</v>
      </c>
      <c r="I197" s="241"/>
      <c r="J197" s="242">
        <f>ROUND(I197*H197,2)</f>
        <v>0</v>
      </c>
      <c r="K197" s="238" t="s">
        <v>183</v>
      </c>
      <c r="L197" s="45"/>
      <c r="M197" s="243" t="s">
        <v>1</v>
      </c>
      <c r="N197" s="244" t="s">
        <v>41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184</v>
      </c>
      <c r="AT197" s="247" t="s">
        <v>179</v>
      </c>
      <c r="AU197" s="247" t="s">
        <v>86</v>
      </c>
      <c r="AY197" s="18" t="s">
        <v>177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84</v>
      </c>
      <c r="BK197" s="248">
        <f>ROUND(I197*H197,2)</f>
        <v>0</v>
      </c>
      <c r="BL197" s="18" t="s">
        <v>184</v>
      </c>
      <c r="BM197" s="247" t="s">
        <v>266</v>
      </c>
    </row>
    <row r="198" s="15" customFormat="1">
      <c r="A198" s="15"/>
      <c r="B198" s="272"/>
      <c r="C198" s="273"/>
      <c r="D198" s="251" t="s">
        <v>185</v>
      </c>
      <c r="E198" s="274" t="s">
        <v>1</v>
      </c>
      <c r="F198" s="275" t="s">
        <v>1633</v>
      </c>
      <c r="G198" s="273"/>
      <c r="H198" s="274" t="s">
        <v>1</v>
      </c>
      <c r="I198" s="276"/>
      <c r="J198" s="273"/>
      <c r="K198" s="273"/>
      <c r="L198" s="277"/>
      <c r="M198" s="278"/>
      <c r="N198" s="279"/>
      <c r="O198" s="279"/>
      <c r="P198" s="279"/>
      <c r="Q198" s="279"/>
      <c r="R198" s="279"/>
      <c r="S198" s="279"/>
      <c r="T198" s="28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1" t="s">
        <v>185</v>
      </c>
      <c r="AU198" s="281" t="s">
        <v>86</v>
      </c>
      <c r="AV198" s="15" t="s">
        <v>84</v>
      </c>
      <c r="AW198" s="15" t="s">
        <v>33</v>
      </c>
      <c r="AX198" s="15" t="s">
        <v>76</v>
      </c>
      <c r="AY198" s="281" t="s">
        <v>177</v>
      </c>
    </row>
    <row r="199" s="13" customFormat="1">
      <c r="A199" s="13"/>
      <c r="B199" s="249"/>
      <c r="C199" s="250"/>
      <c r="D199" s="251" t="s">
        <v>185</v>
      </c>
      <c r="E199" s="252" t="s">
        <v>1</v>
      </c>
      <c r="F199" s="253" t="s">
        <v>1654</v>
      </c>
      <c r="G199" s="250"/>
      <c r="H199" s="254">
        <v>207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185</v>
      </c>
      <c r="AU199" s="260" t="s">
        <v>86</v>
      </c>
      <c r="AV199" s="13" t="s">
        <v>86</v>
      </c>
      <c r="AW199" s="13" t="s">
        <v>33</v>
      </c>
      <c r="AX199" s="13" t="s">
        <v>76</v>
      </c>
      <c r="AY199" s="260" t="s">
        <v>177</v>
      </c>
    </row>
    <row r="200" s="14" customFormat="1">
      <c r="A200" s="14"/>
      <c r="B200" s="261"/>
      <c r="C200" s="262"/>
      <c r="D200" s="251" t="s">
        <v>185</v>
      </c>
      <c r="E200" s="263" t="s">
        <v>1</v>
      </c>
      <c r="F200" s="264" t="s">
        <v>187</v>
      </c>
      <c r="G200" s="262"/>
      <c r="H200" s="265">
        <v>207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185</v>
      </c>
      <c r="AU200" s="271" t="s">
        <v>86</v>
      </c>
      <c r="AV200" s="14" t="s">
        <v>184</v>
      </c>
      <c r="AW200" s="14" t="s">
        <v>33</v>
      </c>
      <c r="AX200" s="14" t="s">
        <v>84</v>
      </c>
      <c r="AY200" s="271" t="s">
        <v>177</v>
      </c>
    </row>
    <row r="201" s="2" customFormat="1" ht="33" customHeight="1">
      <c r="A201" s="39"/>
      <c r="B201" s="40"/>
      <c r="C201" s="236" t="s">
        <v>222</v>
      </c>
      <c r="D201" s="236" t="s">
        <v>179</v>
      </c>
      <c r="E201" s="237" t="s">
        <v>1540</v>
      </c>
      <c r="F201" s="238" t="s">
        <v>1541</v>
      </c>
      <c r="G201" s="239" t="s">
        <v>227</v>
      </c>
      <c r="H201" s="240">
        <v>207</v>
      </c>
      <c r="I201" s="241"/>
      <c r="J201" s="242">
        <f>ROUND(I201*H201,2)</f>
        <v>0</v>
      </c>
      <c r="K201" s="238" t="s">
        <v>183</v>
      </c>
      <c r="L201" s="45"/>
      <c r="M201" s="243" t="s">
        <v>1</v>
      </c>
      <c r="N201" s="244" t="s">
        <v>41</v>
      </c>
      <c r="O201" s="92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184</v>
      </c>
      <c r="AT201" s="247" t="s">
        <v>179</v>
      </c>
      <c r="AU201" s="247" t="s">
        <v>86</v>
      </c>
      <c r="AY201" s="18" t="s">
        <v>177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84</v>
      </c>
      <c r="BK201" s="248">
        <f>ROUND(I201*H201,2)</f>
        <v>0</v>
      </c>
      <c r="BL201" s="18" t="s">
        <v>184</v>
      </c>
      <c r="BM201" s="247" t="s">
        <v>271</v>
      </c>
    </row>
    <row r="202" s="15" customFormat="1">
      <c r="A202" s="15"/>
      <c r="B202" s="272"/>
      <c r="C202" s="273"/>
      <c r="D202" s="251" t="s">
        <v>185</v>
      </c>
      <c r="E202" s="274" t="s">
        <v>1</v>
      </c>
      <c r="F202" s="275" t="s">
        <v>1633</v>
      </c>
      <c r="G202" s="273"/>
      <c r="H202" s="274" t="s">
        <v>1</v>
      </c>
      <c r="I202" s="276"/>
      <c r="J202" s="273"/>
      <c r="K202" s="273"/>
      <c r="L202" s="277"/>
      <c r="M202" s="278"/>
      <c r="N202" s="279"/>
      <c r="O202" s="279"/>
      <c r="P202" s="279"/>
      <c r="Q202" s="279"/>
      <c r="R202" s="279"/>
      <c r="S202" s="279"/>
      <c r="T202" s="28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1" t="s">
        <v>185</v>
      </c>
      <c r="AU202" s="281" t="s">
        <v>86</v>
      </c>
      <c r="AV202" s="15" t="s">
        <v>84</v>
      </c>
      <c r="AW202" s="15" t="s">
        <v>33</v>
      </c>
      <c r="AX202" s="15" t="s">
        <v>76</v>
      </c>
      <c r="AY202" s="281" t="s">
        <v>177</v>
      </c>
    </row>
    <row r="203" s="13" customFormat="1">
      <c r="A203" s="13"/>
      <c r="B203" s="249"/>
      <c r="C203" s="250"/>
      <c r="D203" s="251" t="s">
        <v>185</v>
      </c>
      <c r="E203" s="252" t="s">
        <v>1</v>
      </c>
      <c r="F203" s="253" t="s">
        <v>1654</v>
      </c>
      <c r="G203" s="250"/>
      <c r="H203" s="254">
        <v>207</v>
      </c>
      <c r="I203" s="255"/>
      <c r="J203" s="250"/>
      <c r="K203" s="250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185</v>
      </c>
      <c r="AU203" s="260" t="s">
        <v>86</v>
      </c>
      <c r="AV203" s="13" t="s">
        <v>86</v>
      </c>
      <c r="AW203" s="13" t="s">
        <v>33</v>
      </c>
      <c r="AX203" s="13" t="s">
        <v>76</v>
      </c>
      <c r="AY203" s="260" t="s">
        <v>177</v>
      </c>
    </row>
    <row r="204" s="14" customFormat="1">
      <c r="A204" s="14"/>
      <c r="B204" s="261"/>
      <c r="C204" s="262"/>
      <c r="D204" s="251" t="s">
        <v>185</v>
      </c>
      <c r="E204" s="263" t="s">
        <v>1</v>
      </c>
      <c r="F204" s="264" t="s">
        <v>187</v>
      </c>
      <c r="G204" s="262"/>
      <c r="H204" s="265">
        <v>207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185</v>
      </c>
      <c r="AU204" s="271" t="s">
        <v>86</v>
      </c>
      <c r="AV204" s="14" t="s">
        <v>184</v>
      </c>
      <c r="AW204" s="14" t="s">
        <v>33</v>
      </c>
      <c r="AX204" s="14" t="s">
        <v>84</v>
      </c>
      <c r="AY204" s="271" t="s">
        <v>177</v>
      </c>
    </row>
    <row r="205" s="2" customFormat="1" ht="16.5" customHeight="1">
      <c r="A205" s="39"/>
      <c r="B205" s="40"/>
      <c r="C205" s="293" t="s">
        <v>273</v>
      </c>
      <c r="D205" s="293" t="s">
        <v>375</v>
      </c>
      <c r="E205" s="294" t="s">
        <v>1542</v>
      </c>
      <c r="F205" s="295" t="s">
        <v>1543</v>
      </c>
      <c r="G205" s="296" t="s">
        <v>418</v>
      </c>
      <c r="H205" s="297">
        <v>3.1360000000000001</v>
      </c>
      <c r="I205" s="298"/>
      <c r="J205" s="299">
        <f>ROUND(I205*H205,2)</f>
        <v>0</v>
      </c>
      <c r="K205" s="295" t="s">
        <v>1</v>
      </c>
      <c r="L205" s="300"/>
      <c r="M205" s="301" t="s">
        <v>1</v>
      </c>
      <c r="N205" s="302" t="s">
        <v>41</v>
      </c>
      <c r="O205" s="92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198</v>
      </c>
      <c r="AT205" s="247" t="s">
        <v>375</v>
      </c>
      <c r="AU205" s="247" t="s">
        <v>86</v>
      </c>
      <c r="AY205" s="18" t="s">
        <v>177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84</v>
      </c>
      <c r="BK205" s="248">
        <f>ROUND(I205*H205,2)</f>
        <v>0</v>
      </c>
      <c r="BL205" s="18" t="s">
        <v>184</v>
      </c>
      <c r="BM205" s="247" t="s">
        <v>276</v>
      </c>
    </row>
    <row r="206" s="13" customFormat="1">
      <c r="A206" s="13"/>
      <c r="B206" s="249"/>
      <c r="C206" s="250"/>
      <c r="D206" s="251" t="s">
        <v>185</v>
      </c>
      <c r="E206" s="252" t="s">
        <v>1</v>
      </c>
      <c r="F206" s="253" t="s">
        <v>1655</v>
      </c>
      <c r="G206" s="250"/>
      <c r="H206" s="254">
        <v>3.1360000000000001</v>
      </c>
      <c r="I206" s="255"/>
      <c r="J206" s="250"/>
      <c r="K206" s="250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185</v>
      </c>
      <c r="AU206" s="260" t="s">
        <v>86</v>
      </c>
      <c r="AV206" s="13" t="s">
        <v>86</v>
      </c>
      <c r="AW206" s="13" t="s">
        <v>33</v>
      </c>
      <c r="AX206" s="13" t="s">
        <v>76</v>
      </c>
      <c r="AY206" s="260" t="s">
        <v>177</v>
      </c>
    </row>
    <row r="207" s="14" customFormat="1">
      <c r="A207" s="14"/>
      <c r="B207" s="261"/>
      <c r="C207" s="262"/>
      <c r="D207" s="251" t="s">
        <v>185</v>
      </c>
      <c r="E207" s="263" t="s">
        <v>1</v>
      </c>
      <c r="F207" s="264" t="s">
        <v>187</v>
      </c>
      <c r="G207" s="262"/>
      <c r="H207" s="265">
        <v>3.1360000000000001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1" t="s">
        <v>185</v>
      </c>
      <c r="AU207" s="271" t="s">
        <v>86</v>
      </c>
      <c r="AV207" s="14" t="s">
        <v>184</v>
      </c>
      <c r="AW207" s="14" t="s">
        <v>33</v>
      </c>
      <c r="AX207" s="14" t="s">
        <v>84</v>
      </c>
      <c r="AY207" s="271" t="s">
        <v>177</v>
      </c>
    </row>
    <row r="208" s="2" customFormat="1" ht="21.75" customHeight="1">
      <c r="A208" s="39"/>
      <c r="B208" s="40"/>
      <c r="C208" s="236" t="s">
        <v>228</v>
      </c>
      <c r="D208" s="236" t="s">
        <v>179</v>
      </c>
      <c r="E208" s="237" t="s">
        <v>1545</v>
      </c>
      <c r="F208" s="238" t="s">
        <v>1546</v>
      </c>
      <c r="G208" s="239" t="s">
        <v>227</v>
      </c>
      <c r="H208" s="240">
        <v>207</v>
      </c>
      <c r="I208" s="241"/>
      <c r="J208" s="242">
        <f>ROUND(I208*H208,2)</f>
        <v>0</v>
      </c>
      <c r="K208" s="238" t="s">
        <v>183</v>
      </c>
      <c r="L208" s="45"/>
      <c r="M208" s="243" t="s">
        <v>1</v>
      </c>
      <c r="N208" s="244" t="s">
        <v>41</v>
      </c>
      <c r="O208" s="92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184</v>
      </c>
      <c r="AT208" s="247" t="s">
        <v>179</v>
      </c>
      <c r="AU208" s="247" t="s">
        <v>86</v>
      </c>
      <c r="AY208" s="18" t="s">
        <v>177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84</v>
      </c>
      <c r="BK208" s="248">
        <f>ROUND(I208*H208,2)</f>
        <v>0</v>
      </c>
      <c r="BL208" s="18" t="s">
        <v>184</v>
      </c>
      <c r="BM208" s="247" t="s">
        <v>289</v>
      </c>
    </row>
    <row r="209" s="2" customFormat="1" ht="21.75" customHeight="1">
      <c r="A209" s="39"/>
      <c r="B209" s="40"/>
      <c r="C209" s="236" t="s">
        <v>7</v>
      </c>
      <c r="D209" s="236" t="s">
        <v>179</v>
      </c>
      <c r="E209" s="237" t="s">
        <v>1547</v>
      </c>
      <c r="F209" s="238" t="s">
        <v>1548</v>
      </c>
      <c r="G209" s="239" t="s">
        <v>227</v>
      </c>
      <c r="H209" s="240">
        <v>207</v>
      </c>
      <c r="I209" s="241"/>
      <c r="J209" s="242">
        <f>ROUND(I209*H209,2)</f>
        <v>0</v>
      </c>
      <c r="K209" s="238" t="s">
        <v>183</v>
      </c>
      <c r="L209" s="45"/>
      <c r="M209" s="243" t="s">
        <v>1</v>
      </c>
      <c r="N209" s="244" t="s">
        <v>41</v>
      </c>
      <c r="O209" s="92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184</v>
      </c>
      <c r="AT209" s="247" t="s">
        <v>179</v>
      </c>
      <c r="AU209" s="247" t="s">
        <v>86</v>
      </c>
      <c r="AY209" s="18" t="s">
        <v>177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84</v>
      </c>
      <c r="BK209" s="248">
        <f>ROUND(I209*H209,2)</f>
        <v>0</v>
      </c>
      <c r="BL209" s="18" t="s">
        <v>184</v>
      </c>
      <c r="BM209" s="247" t="s">
        <v>292</v>
      </c>
    </row>
    <row r="210" s="2" customFormat="1" ht="16.5" customHeight="1">
      <c r="A210" s="39"/>
      <c r="B210" s="40"/>
      <c r="C210" s="236" t="s">
        <v>239</v>
      </c>
      <c r="D210" s="236" t="s">
        <v>179</v>
      </c>
      <c r="E210" s="237" t="s">
        <v>1549</v>
      </c>
      <c r="F210" s="238" t="s">
        <v>1550</v>
      </c>
      <c r="G210" s="239" t="s">
        <v>182</v>
      </c>
      <c r="H210" s="240">
        <v>8</v>
      </c>
      <c r="I210" s="241"/>
      <c r="J210" s="242">
        <f>ROUND(I210*H210,2)</f>
        <v>0</v>
      </c>
      <c r="K210" s="238" t="s">
        <v>183</v>
      </c>
      <c r="L210" s="45"/>
      <c r="M210" s="243" t="s">
        <v>1</v>
      </c>
      <c r="N210" s="244" t="s">
        <v>41</v>
      </c>
      <c r="O210" s="92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184</v>
      </c>
      <c r="AT210" s="247" t="s">
        <v>179</v>
      </c>
      <c r="AU210" s="247" t="s">
        <v>86</v>
      </c>
      <c r="AY210" s="18" t="s">
        <v>177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84</v>
      </c>
      <c r="BK210" s="248">
        <f>ROUND(I210*H210,2)</f>
        <v>0</v>
      </c>
      <c r="BL210" s="18" t="s">
        <v>184</v>
      </c>
      <c r="BM210" s="247" t="s">
        <v>295</v>
      </c>
    </row>
    <row r="211" s="12" customFormat="1" ht="22.8" customHeight="1">
      <c r="A211" s="12"/>
      <c r="B211" s="220"/>
      <c r="C211" s="221"/>
      <c r="D211" s="222" t="s">
        <v>75</v>
      </c>
      <c r="E211" s="234" t="s">
        <v>86</v>
      </c>
      <c r="F211" s="234" t="s">
        <v>218</v>
      </c>
      <c r="G211" s="221"/>
      <c r="H211" s="221"/>
      <c r="I211" s="224"/>
      <c r="J211" s="235">
        <f>BK211</f>
        <v>0</v>
      </c>
      <c r="K211" s="221"/>
      <c r="L211" s="226"/>
      <c r="M211" s="227"/>
      <c r="N211" s="228"/>
      <c r="O211" s="228"/>
      <c r="P211" s="229">
        <f>SUM(P212:P235)</f>
        <v>0</v>
      </c>
      <c r="Q211" s="228"/>
      <c r="R211" s="229">
        <f>SUM(R212:R235)</f>
        <v>0</v>
      </c>
      <c r="S211" s="228"/>
      <c r="T211" s="230">
        <f>SUM(T212:T235)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1" t="s">
        <v>84</v>
      </c>
      <c r="AT211" s="232" t="s">
        <v>75</v>
      </c>
      <c r="AU211" s="232" t="s">
        <v>84</v>
      </c>
      <c r="AY211" s="231" t="s">
        <v>177</v>
      </c>
      <c r="BK211" s="233">
        <f>SUM(BK212:BK235)</f>
        <v>0</v>
      </c>
    </row>
    <row r="212" s="2" customFormat="1" ht="21.75" customHeight="1">
      <c r="A212" s="39"/>
      <c r="B212" s="40"/>
      <c r="C212" s="236" t="s">
        <v>297</v>
      </c>
      <c r="D212" s="236" t="s">
        <v>179</v>
      </c>
      <c r="E212" s="237" t="s">
        <v>1551</v>
      </c>
      <c r="F212" s="238" t="s">
        <v>1656</v>
      </c>
      <c r="G212" s="239" t="s">
        <v>182</v>
      </c>
      <c r="H212" s="240">
        <v>16</v>
      </c>
      <c r="I212" s="241"/>
      <c r="J212" s="242">
        <f>ROUND(I212*H212,2)</f>
        <v>0</v>
      </c>
      <c r="K212" s="238" t="s">
        <v>183</v>
      </c>
      <c r="L212" s="45"/>
      <c r="M212" s="243" t="s">
        <v>1</v>
      </c>
      <c r="N212" s="244" t="s">
        <v>41</v>
      </c>
      <c r="O212" s="92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184</v>
      </c>
      <c r="AT212" s="247" t="s">
        <v>179</v>
      </c>
      <c r="AU212" s="247" t="s">
        <v>86</v>
      </c>
      <c r="AY212" s="18" t="s">
        <v>177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84</v>
      </c>
      <c r="BK212" s="248">
        <f>ROUND(I212*H212,2)</f>
        <v>0</v>
      </c>
      <c r="BL212" s="18" t="s">
        <v>184</v>
      </c>
      <c r="BM212" s="247" t="s">
        <v>300</v>
      </c>
    </row>
    <row r="213" s="15" customFormat="1">
      <c r="A213" s="15"/>
      <c r="B213" s="272"/>
      <c r="C213" s="273"/>
      <c r="D213" s="251" t="s">
        <v>185</v>
      </c>
      <c r="E213" s="274" t="s">
        <v>1</v>
      </c>
      <c r="F213" s="275" t="s">
        <v>1657</v>
      </c>
      <c r="G213" s="273"/>
      <c r="H213" s="274" t="s">
        <v>1</v>
      </c>
      <c r="I213" s="276"/>
      <c r="J213" s="273"/>
      <c r="K213" s="273"/>
      <c r="L213" s="277"/>
      <c r="M213" s="278"/>
      <c r="N213" s="279"/>
      <c r="O213" s="279"/>
      <c r="P213" s="279"/>
      <c r="Q213" s="279"/>
      <c r="R213" s="279"/>
      <c r="S213" s="279"/>
      <c r="T213" s="28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1" t="s">
        <v>185</v>
      </c>
      <c r="AU213" s="281" t="s">
        <v>86</v>
      </c>
      <c r="AV213" s="15" t="s">
        <v>84</v>
      </c>
      <c r="AW213" s="15" t="s">
        <v>33</v>
      </c>
      <c r="AX213" s="15" t="s">
        <v>76</v>
      </c>
      <c r="AY213" s="281" t="s">
        <v>177</v>
      </c>
    </row>
    <row r="214" s="13" customFormat="1">
      <c r="A214" s="13"/>
      <c r="B214" s="249"/>
      <c r="C214" s="250"/>
      <c r="D214" s="251" t="s">
        <v>185</v>
      </c>
      <c r="E214" s="252" t="s">
        <v>1</v>
      </c>
      <c r="F214" s="253" t="s">
        <v>1658</v>
      </c>
      <c r="G214" s="250"/>
      <c r="H214" s="254">
        <v>16</v>
      </c>
      <c r="I214" s="255"/>
      <c r="J214" s="250"/>
      <c r="K214" s="250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185</v>
      </c>
      <c r="AU214" s="260" t="s">
        <v>86</v>
      </c>
      <c r="AV214" s="13" t="s">
        <v>86</v>
      </c>
      <c r="AW214" s="13" t="s">
        <v>33</v>
      </c>
      <c r="AX214" s="13" t="s">
        <v>76</v>
      </c>
      <c r="AY214" s="260" t="s">
        <v>177</v>
      </c>
    </row>
    <row r="215" s="14" customFormat="1">
      <c r="A215" s="14"/>
      <c r="B215" s="261"/>
      <c r="C215" s="262"/>
      <c r="D215" s="251" t="s">
        <v>185</v>
      </c>
      <c r="E215" s="263" t="s">
        <v>1</v>
      </c>
      <c r="F215" s="264" t="s">
        <v>187</v>
      </c>
      <c r="G215" s="262"/>
      <c r="H215" s="265">
        <v>16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1" t="s">
        <v>185</v>
      </c>
      <c r="AU215" s="271" t="s">
        <v>86</v>
      </c>
      <c r="AV215" s="14" t="s">
        <v>184</v>
      </c>
      <c r="AW215" s="14" t="s">
        <v>33</v>
      </c>
      <c r="AX215" s="14" t="s">
        <v>84</v>
      </c>
      <c r="AY215" s="271" t="s">
        <v>177</v>
      </c>
    </row>
    <row r="216" s="2" customFormat="1" ht="21.75" customHeight="1">
      <c r="A216" s="39"/>
      <c r="B216" s="40"/>
      <c r="C216" s="236" t="s">
        <v>243</v>
      </c>
      <c r="D216" s="236" t="s">
        <v>179</v>
      </c>
      <c r="E216" s="237" t="s">
        <v>1556</v>
      </c>
      <c r="F216" s="238" t="s">
        <v>1557</v>
      </c>
      <c r="G216" s="239" t="s">
        <v>182</v>
      </c>
      <c r="H216" s="240">
        <v>86.400000000000006</v>
      </c>
      <c r="I216" s="241"/>
      <c r="J216" s="242">
        <f>ROUND(I216*H216,2)</f>
        <v>0</v>
      </c>
      <c r="K216" s="238" t="s">
        <v>1</v>
      </c>
      <c r="L216" s="45"/>
      <c r="M216" s="243" t="s">
        <v>1</v>
      </c>
      <c r="N216" s="244" t="s">
        <v>41</v>
      </c>
      <c r="O216" s="92"/>
      <c r="P216" s="245">
        <f>O216*H216</f>
        <v>0</v>
      </c>
      <c r="Q216" s="245">
        <v>0</v>
      </c>
      <c r="R216" s="245">
        <f>Q216*H216</f>
        <v>0</v>
      </c>
      <c r="S216" s="245">
        <v>0</v>
      </c>
      <c r="T216" s="24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184</v>
      </c>
      <c r="AT216" s="247" t="s">
        <v>179</v>
      </c>
      <c r="AU216" s="247" t="s">
        <v>86</v>
      </c>
      <c r="AY216" s="18" t="s">
        <v>177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84</v>
      </c>
      <c r="BK216" s="248">
        <f>ROUND(I216*H216,2)</f>
        <v>0</v>
      </c>
      <c r="BL216" s="18" t="s">
        <v>184</v>
      </c>
      <c r="BM216" s="247" t="s">
        <v>306</v>
      </c>
    </row>
    <row r="217" s="15" customFormat="1">
      <c r="A217" s="15"/>
      <c r="B217" s="272"/>
      <c r="C217" s="273"/>
      <c r="D217" s="251" t="s">
        <v>185</v>
      </c>
      <c r="E217" s="274" t="s">
        <v>1</v>
      </c>
      <c r="F217" s="275" t="s">
        <v>1657</v>
      </c>
      <c r="G217" s="273"/>
      <c r="H217" s="274" t="s">
        <v>1</v>
      </c>
      <c r="I217" s="276"/>
      <c r="J217" s="273"/>
      <c r="K217" s="273"/>
      <c r="L217" s="277"/>
      <c r="M217" s="278"/>
      <c r="N217" s="279"/>
      <c r="O217" s="279"/>
      <c r="P217" s="279"/>
      <c r="Q217" s="279"/>
      <c r="R217" s="279"/>
      <c r="S217" s="279"/>
      <c r="T217" s="28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1" t="s">
        <v>185</v>
      </c>
      <c r="AU217" s="281" t="s">
        <v>86</v>
      </c>
      <c r="AV217" s="15" t="s">
        <v>84</v>
      </c>
      <c r="AW217" s="15" t="s">
        <v>33</v>
      </c>
      <c r="AX217" s="15" t="s">
        <v>76</v>
      </c>
      <c r="AY217" s="281" t="s">
        <v>177</v>
      </c>
    </row>
    <row r="218" s="13" customFormat="1">
      <c r="A218" s="13"/>
      <c r="B218" s="249"/>
      <c r="C218" s="250"/>
      <c r="D218" s="251" t="s">
        <v>185</v>
      </c>
      <c r="E218" s="252" t="s">
        <v>1</v>
      </c>
      <c r="F218" s="253" t="s">
        <v>1659</v>
      </c>
      <c r="G218" s="250"/>
      <c r="H218" s="254">
        <v>86.400000000000006</v>
      </c>
      <c r="I218" s="255"/>
      <c r="J218" s="250"/>
      <c r="K218" s="250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185</v>
      </c>
      <c r="AU218" s="260" t="s">
        <v>86</v>
      </c>
      <c r="AV218" s="13" t="s">
        <v>86</v>
      </c>
      <c r="AW218" s="13" t="s">
        <v>33</v>
      </c>
      <c r="AX218" s="13" t="s">
        <v>76</v>
      </c>
      <c r="AY218" s="260" t="s">
        <v>177</v>
      </c>
    </row>
    <row r="219" s="14" customFormat="1">
      <c r="A219" s="14"/>
      <c r="B219" s="261"/>
      <c r="C219" s="262"/>
      <c r="D219" s="251" t="s">
        <v>185</v>
      </c>
      <c r="E219" s="263" t="s">
        <v>1</v>
      </c>
      <c r="F219" s="264" t="s">
        <v>187</v>
      </c>
      <c r="G219" s="262"/>
      <c r="H219" s="265">
        <v>86.400000000000006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1" t="s">
        <v>185</v>
      </c>
      <c r="AU219" s="271" t="s">
        <v>86</v>
      </c>
      <c r="AV219" s="14" t="s">
        <v>184</v>
      </c>
      <c r="AW219" s="14" t="s">
        <v>33</v>
      </c>
      <c r="AX219" s="14" t="s">
        <v>84</v>
      </c>
      <c r="AY219" s="271" t="s">
        <v>177</v>
      </c>
    </row>
    <row r="220" s="2" customFormat="1" ht="44.25" customHeight="1">
      <c r="A220" s="39"/>
      <c r="B220" s="40"/>
      <c r="C220" s="236" t="s">
        <v>309</v>
      </c>
      <c r="D220" s="236" t="s">
        <v>179</v>
      </c>
      <c r="E220" s="237" t="s">
        <v>1560</v>
      </c>
      <c r="F220" s="238" t="s">
        <v>1561</v>
      </c>
      <c r="G220" s="239" t="s">
        <v>227</v>
      </c>
      <c r="H220" s="240">
        <v>403</v>
      </c>
      <c r="I220" s="241"/>
      <c r="J220" s="242">
        <f>ROUND(I220*H220,2)</f>
        <v>0</v>
      </c>
      <c r="K220" s="238" t="s">
        <v>183</v>
      </c>
      <c r="L220" s="45"/>
      <c r="M220" s="243" t="s">
        <v>1</v>
      </c>
      <c r="N220" s="244" t="s">
        <v>41</v>
      </c>
      <c r="O220" s="92"/>
      <c r="P220" s="245">
        <f>O220*H220</f>
        <v>0</v>
      </c>
      <c r="Q220" s="245">
        <v>0</v>
      </c>
      <c r="R220" s="245">
        <f>Q220*H220</f>
        <v>0</v>
      </c>
      <c r="S220" s="245">
        <v>0</v>
      </c>
      <c r="T220" s="24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7" t="s">
        <v>184</v>
      </c>
      <c r="AT220" s="247" t="s">
        <v>179</v>
      </c>
      <c r="AU220" s="247" t="s">
        <v>86</v>
      </c>
      <c r="AY220" s="18" t="s">
        <v>177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8" t="s">
        <v>84</v>
      </c>
      <c r="BK220" s="248">
        <f>ROUND(I220*H220,2)</f>
        <v>0</v>
      </c>
      <c r="BL220" s="18" t="s">
        <v>184</v>
      </c>
      <c r="BM220" s="247" t="s">
        <v>312</v>
      </c>
    </row>
    <row r="221" s="15" customFormat="1">
      <c r="A221" s="15"/>
      <c r="B221" s="272"/>
      <c r="C221" s="273"/>
      <c r="D221" s="251" t="s">
        <v>185</v>
      </c>
      <c r="E221" s="274" t="s">
        <v>1</v>
      </c>
      <c r="F221" s="275" t="s">
        <v>1657</v>
      </c>
      <c r="G221" s="273"/>
      <c r="H221" s="274" t="s">
        <v>1</v>
      </c>
      <c r="I221" s="276"/>
      <c r="J221" s="273"/>
      <c r="K221" s="273"/>
      <c r="L221" s="277"/>
      <c r="M221" s="278"/>
      <c r="N221" s="279"/>
      <c r="O221" s="279"/>
      <c r="P221" s="279"/>
      <c r="Q221" s="279"/>
      <c r="R221" s="279"/>
      <c r="S221" s="279"/>
      <c r="T221" s="28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1" t="s">
        <v>185</v>
      </c>
      <c r="AU221" s="281" t="s">
        <v>86</v>
      </c>
      <c r="AV221" s="15" t="s">
        <v>84</v>
      </c>
      <c r="AW221" s="15" t="s">
        <v>33</v>
      </c>
      <c r="AX221" s="15" t="s">
        <v>76</v>
      </c>
      <c r="AY221" s="281" t="s">
        <v>177</v>
      </c>
    </row>
    <row r="222" s="13" customFormat="1">
      <c r="A222" s="13"/>
      <c r="B222" s="249"/>
      <c r="C222" s="250"/>
      <c r="D222" s="251" t="s">
        <v>185</v>
      </c>
      <c r="E222" s="252" t="s">
        <v>1</v>
      </c>
      <c r="F222" s="253" t="s">
        <v>1660</v>
      </c>
      <c r="G222" s="250"/>
      <c r="H222" s="254">
        <v>403</v>
      </c>
      <c r="I222" s="255"/>
      <c r="J222" s="250"/>
      <c r="K222" s="250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185</v>
      </c>
      <c r="AU222" s="260" t="s">
        <v>86</v>
      </c>
      <c r="AV222" s="13" t="s">
        <v>86</v>
      </c>
      <c r="AW222" s="13" t="s">
        <v>33</v>
      </c>
      <c r="AX222" s="13" t="s">
        <v>76</v>
      </c>
      <c r="AY222" s="260" t="s">
        <v>177</v>
      </c>
    </row>
    <row r="223" s="14" customFormat="1">
      <c r="A223" s="14"/>
      <c r="B223" s="261"/>
      <c r="C223" s="262"/>
      <c r="D223" s="251" t="s">
        <v>185</v>
      </c>
      <c r="E223" s="263" t="s">
        <v>1</v>
      </c>
      <c r="F223" s="264" t="s">
        <v>187</v>
      </c>
      <c r="G223" s="262"/>
      <c r="H223" s="265">
        <v>403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1" t="s">
        <v>185</v>
      </c>
      <c r="AU223" s="271" t="s">
        <v>86</v>
      </c>
      <c r="AV223" s="14" t="s">
        <v>184</v>
      </c>
      <c r="AW223" s="14" t="s">
        <v>33</v>
      </c>
      <c r="AX223" s="14" t="s">
        <v>84</v>
      </c>
      <c r="AY223" s="271" t="s">
        <v>177</v>
      </c>
    </row>
    <row r="224" s="2" customFormat="1" ht="16.5" customHeight="1">
      <c r="A224" s="39"/>
      <c r="B224" s="40"/>
      <c r="C224" s="293" t="s">
        <v>247</v>
      </c>
      <c r="D224" s="293" t="s">
        <v>375</v>
      </c>
      <c r="E224" s="294" t="s">
        <v>1564</v>
      </c>
      <c r="F224" s="295" t="s">
        <v>1565</v>
      </c>
      <c r="G224" s="296" t="s">
        <v>227</v>
      </c>
      <c r="H224" s="297">
        <v>403</v>
      </c>
      <c r="I224" s="298"/>
      <c r="J224" s="299">
        <f>ROUND(I224*H224,2)</f>
        <v>0</v>
      </c>
      <c r="K224" s="295" t="s">
        <v>183</v>
      </c>
      <c r="L224" s="300"/>
      <c r="M224" s="301" t="s">
        <v>1</v>
      </c>
      <c r="N224" s="302" t="s">
        <v>41</v>
      </c>
      <c r="O224" s="92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7" t="s">
        <v>198</v>
      </c>
      <c r="AT224" s="247" t="s">
        <v>375</v>
      </c>
      <c r="AU224" s="247" t="s">
        <v>86</v>
      </c>
      <c r="AY224" s="18" t="s">
        <v>177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8" t="s">
        <v>84</v>
      </c>
      <c r="BK224" s="248">
        <f>ROUND(I224*H224,2)</f>
        <v>0</v>
      </c>
      <c r="BL224" s="18" t="s">
        <v>184</v>
      </c>
      <c r="BM224" s="247" t="s">
        <v>319</v>
      </c>
    </row>
    <row r="225" s="2" customFormat="1" ht="55.5" customHeight="1">
      <c r="A225" s="39"/>
      <c r="B225" s="40"/>
      <c r="C225" s="236" t="s">
        <v>325</v>
      </c>
      <c r="D225" s="236" t="s">
        <v>179</v>
      </c>
      <c r="E225" s="237" t="s">
        <v>1566</v>
      </c>
      <c r="F225" s="238" t="s">
        <v>1567</v>
      </c>
      <c r="G225" s="239" t="s">
        <v>429</v>
      </c>
      <c r="H225" s="240">
        <v>64</v>
      </c>
      <c r="I225" s="241"/>
      <c r="J225" s="242">
        <f>ROUND(I225*H225,2)</f>
        <v>0</v>
      </c>
      <c r="K225" s="238" t="s">
        <v>183</v>
      </c>
      <c r="L225" s="45"/>
      <c r="M225" s="243" t="s">
        <v>1</v>
      </c>
      <c r="N225" s="244" t="s">
        <v>41</v>
      </c>
      <c r="O225" s="92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184</v>
      </c>
      <c r="AT225" s="247" t="s">
        <v>179</v>
      </c>
      <c r="AU225" s="247" t="s">
        <v>86</v>
      </c>
      <c r="AY225" s="18" t="s">
        <v>177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84</v>
      </c>
      <c r="BK225" s="248">
        <f>ROUND(I225*H225,2)</f>
        <v>0</v>
      </c>
      <c r="BL225" s="18" t="s">
        <v>184</v>
      </c>
      <c r="BM225" s="247" t="s">
        <v>328</v>
      </c>
    </row>
    <row r="226" s="15" customFormat="1">
      <c r="A226" s="15"/>
      <c r="B226" s="272"/>
      <c r="C226" s="273"/>
      <c r="D226" s="251" t="s">
        <v>185</v>
      </c>
      <c r="E226" s="274" t="s">
        <v>1</v>
      </c>
      <c r="F226" s="275" t="s">
        <v>1661</v>
      </c>
      <c r="G226" s="273"/>
      <c r="H226" s="274" t="s">
        <v>1</v>
      </c>
      <c r="I226" s="276"/>
      <c r="J226" s="273"/>
      <c r="K226" s="273"/>
      <c r="L226" s="277"/>
      <c r="M226" s="278"/>
      <c r="N226" s="279"/>
      <c r="O226" s="279"/>
      <c r="P226" s="279"/>
      <c r="Q226" s="279"/>
      <c r="R226" s="279"/>
      <c r="S226" s="279"/>
      <c r="T226" s="28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1" t="s">
        <v>185</v>
      </c>
      <c r="AU226" s="281" t="s">
        <v>86</v>
      </c>
      <c r="AV226" s="15" t="s">
        <v>84</v>
      </c>
      <c r="AW226" s="15" t="s">
        <v>33</v>
      </c>
      <c r="AX226" s="15" t="s">
        <v>76</v>
      </c>
      <c r="AY226" s="281" t="s">
        <v>177</v>
      </c>
    </row>
    <row r="227" s="13" customFormat="1">
      <c r="A227" s="13"/>
      <c r="B227" s="249"/>
      <c r="C227" s="250"/>
      <c r="D227" s="251" t="s">
        <v>185</v>
      </c>
      <c r="E227" s="252" t="s">
        <v>1</v>
      </c>
      <c r="F227" s="253" t="s">
        <v>356</v>
      </c>
      <c r="G227" s="250"/>
      <c r="H227" s="254">
        <v>64</v>
      </c>
      <c r="I227" s="255"/>
      <c r="J227" s="250"/>
      <c r="K227" s="250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185</v>
      </c>
      <c r="AU227" s="260" t="s">
        <v>86</v>
      </c>
      <c r="AV227" s="13" t="s">
        <v>86</v>
      </c>
      <c r="AW227" s="13" t="s">
        <v>33</v>
      </c>
      <c r="AX227" s="13" t="s">
        <v>76</v>
      </c>
      <c r="AY227" s="260" t="s">
        <v>177</v>
      </c>
    </row>
    <row r="228" s="14" customFormat="1">
      <c r="A228" s="14"/>
      <c r="B228" s="261"/>
      <c r="C228" s="262"/>
      <c r="D228" s="251" t="s">
        <v>185</v>
      </c>
      <c r="E228" s="263" t="s">
        <v>1</v>
      </c>
      <c r="F228" s="264" t="s">
        <v>187</v>
      </c>
      <c r="G228" s="262"/>
      <c r="H228" s="265">
        <v>64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1" t="s">
        <v>185</v>
      </c>
      <c r="AU228" s="271" t="s">
        <v>86</v>
      </c>
      <c r="AV228" s="14" t="s">
        <v>184</v>
      </c>
      <c r="AW228" s="14" t="s">
        <v>33</v>
      </c>
      <c r="AX228" s="14" t="s">
        <v>84</v>
      </c>
      <c r="AY228" s="271" t="s">
        <v>177</v>
      </c>
    </row>
    <row r="229" s="2" customFormat="1" ht="16.5" customHeight="1">
      <c r="A229" s="39"/>
      <c r="B229" s="40"/>
      <c r="C229" s="236" t="s">
        <v>252</v>
      </c>
      <c r="D229" s="236" t="s">
        <v>179</v>
      </c>
      <c r="E229" s="237" t="s">
        <v>1467</v>
      </c>
      <c r="F229" s="238" t="s">
        <v>1468</v>
      </c>
      <c r="G229" s="239" t="s">
        <v>182</v>
      </c>
      <c r="H229" s="240">
        <v>0.34999999999999998</v>
      </c>
      <c r="I229" s="241"/>
      <c r="J229" s="242">
        <f>ROUND(I229*H229,2)</f>
        <v>0</v>
      </c>
      <c r="K229" s="238" t="s">
        <v>183</v>
      </c>
      <c r="L229" s="45"/>
      <c r="M229" s="243" t="s">
        <v>1</v>
      </c>
      <c r="N229" s="244" t="s">
        <v>41</v>
      </c>
      <c r="O229" s="92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7" t="s">
        <v>184</v>
      </c>
      <c r="AT229" s="247" t="s">
        <v>179</v>
      </c>
      <c r="AU229" s="247" t="s">
        <v>86</v>
      </c>
      <c r="AY229" s="18" t="s">
        <v>177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" t="s">
        <v>84</v>
      </c>
      <c r="BK229" s="248">
        <f>ROUND(I229*H229,2)</f>
        <v>0</v>
      </c>
      <c r="BL229" s="18" t="s">
        <v>184</v>
      </c>
      <c r="BM229" s="247" t="s">
        <v>331</v>
      </c>
    </row>
    <row r="230" s="15" customFormat="1">
      <c r="A230" s="15"/>
      <c r="B230" s="272"/>
      <c r="C230" s="273"/>
      <c r="D230" s="251" t="s">
        <v>185</v>
      </c>
      <c r="E230" s="274" t="s">
        <v>1</v>
      </c>
      <c r="F230" s="275" t="s">
        <v>1570</v>
      </c>
      <c r="G230" s="273"/>
      <c r="H230" s="274" t="s">
        <v>1</v>
      </c>
      <c r="I230" s="276"/>
      <c r="J230" s="273"/>
      <c r="K230" s="273"/>
      <c r="L230" s="277"/>
      <c r="M230" s="278"/>
      <c r="N230" s="279"/>
      <c r="O230" s="279"/>
      <c r="P230" s="279"/>
      <c r="Q230" s="279"/>
      <c r="R230" s="279"/>
      <c r="S230" s="279"/>
      <c r="T230" s="28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1" t="s">
        <v>185</v>
      </c>
      <c r="AU230" s="281" t="s">
        <v>86</v>
      </c>
      <c r="AV230" s="15" t="s">
        <v>84</v>
      </c>
      <c r="AW230" s="15" t="s">
        <v>33</v>
      </c>
      <c r="AX230" s="15" t="s">
        <v>76</v>
      </c>
      <c r="AY230" s="281" t="s">
        <v>177</v>
      </c>
    </row>
    <row r="231" s="13" customFormat="1">
      <c r="A231" s="13"/>
      <c r="B231" s="249"/>
      <c r="C231" s="250"/>
      <c r="D231" s="251" t="s">
        <v>185</v>
      </c>
      <c r="E231" s="252" t="s">
        <v>1</v>
      </c>
      <c r="F231" s="253" t="s">
        <v>1662</v>
      </c>
      <c r="G231" s="250"/>
      <c r="H231" s="254">
        <v>0.34999999999999998</v>
      </c>
      <c r="I231" s="255"/>
      <c r="J231" s="250"/>
      <c r="K231" s="250"/>
      <c r="L231" s="256"/>
      <c r="M231" s="257"/>
      <c r="N231" s="258"/>
      <c r="O231" s="258"/>
      <c r="P231" s="258"/>
      <c r="Q231" s="258"/>
      <c r="R231" s="258"/>
      <c r="S231" s="258"/>
      <c r="T231" s="25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0" t="s">
        <v>185</v>
      </c>
      <c r="AU231" s="260" t="s">
        <v>86</v>
      </c>
      <c r="AV231" s="13" t="s">
        <v>86</v>
      </c>
      <c r="AW231" s="13" t="s">
        <v>33</v>
      </c>
      <c r="AX231" s="13" t="s">
        <v>76</v>
      </c>
      <c r="AY231" s="260" t="s">
        <v>177</v>
      </c>
    </row>
    <row r="232" s="14" customFormat="1">
      <c r="A232" s="14"/>
      <c r="B232" s="261"/>
      <c r="C232" s="262"/>
      <c r="D232" s="251" t="s">
        <v>185</v>
      </c>
      <c r="E232" s="263" t="s">
        <v>1</v>
      </c>
      <c r="F232" s="264" t="s">
        <v>187</v>
      </c>
      <c r="G232" s="262"/>
      <c r="H232" s="265">
        <v>0.34999999999999998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1" t="s">
        <v>185</v>
      </c>
      <c r="AU232" s="271" t="s">
        <v>86</v>
      </c>
      <c r="AV232" s="14" t="s">
        <v>184</v>
      </c>
      <c r="AW232" s="14" t="s">
        <v>33</v>
      </c>
      <c r="AX232" s="14" t="s">
        <v>84</v>
      </c>
      <c r="AY232" s="271" t="s">
        <v>177</v>
      </c>
    </row>
    <row r="233" s="2" customFormat="1" ht="16.5" customHeight="1">
      <c r="A233" s="39"/>
      <c r="B233" s="40"/>
      <c r="C233" s="293" t="s">
        <v>334</v>
      </c>
      <c r="D233" s="293" t="s">
        <v>375</v>
      </c>
      <c r="E233" s="294" t="s">
        <v>1471</v>
      </c>
      <c r="F233" s="295" t="s">
        <v>1472</v>
      </c>
      <c r="G233" s="296" t="s">
        <v>242</v>
      </c>
      <c r="H233" s="297">
        <v>0.48999999999999999</v>
      </c>
      <c r="I233" s="298"/>
      <c r="J233" s="299">
        <f>ROUND(I233*H233,2)</f>
        <v>0</v>
      </c>
      <c r="K233" s="295" t="s">
        <v>183</v>
      </c>
      <c r="L233" s="300"/>
      <c r="M233" s="301" t="s">
        <v>1</v>
      </c>
      <c r="N233" s="302" t="s">
        <v>41</v>
      </c>
      <c r="O233" s="92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198</v>
      </c>
      <c r="AT233" s="247" t="s">
        <v>375</v>
      </c>
      <c r="AU233" s="247" t="s">
        <v>86</v>
      </c>
      <c r="AY233" s="18" t="s">
        <v>177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84</v>
      </c>
      <c r="BK233" s="248">
        <f>ROUND(I233*H233,2)</f>
        <v>0</v>
      </c>
      <c r="BL233" s="18" t="s">
        <v>184</v>
      </c>
      <c r="BM233" s="247" t="s">
        <v>337</v>
      </c>
    </row>
    <row r="234" s="13" customFormat="1">
      <c r="A234" s="13"/>
      <c r="B234" s="249"/>
      <c r="C234" s="250"/>
      <c r="D234" s="251" t="s">
        <v>185</v>
      </c>
      <c r="E234" s="252" t="s">
        <v>1</v>
      </c>
      <c r="F234" s="253" t="s">
        <v>1663</v>
      </c>
      <c r="G234" s="250"/>
      <c r="H234" s="254">
        <v>0.48999999999999999</v>
      </c>
      <c r="I234" s="255"/>
      <c r="J234" s="250"/>
      <c r="K234" s="250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185</v>
      </c>
      <c r="AU234" s="260" t="s">
        <v>86</v>
      </c>
      <c r="AV234" s="13" t="s">
        <v>86</v>
      </c>
      <c r="AW234" s="13" t="s">
        <v>33</v>
      </c>
      <c r="AX234" s="13" t="s">
        <v>76</v>
      </c>
      <c r="AY234" s="260" t="s">
        <v>177</v>
      </c>
    </row>
    <row r="235" s="14" customFormat="1">
      <c r="A235" s="14"/>
      <c r="B235" s="261"/>
      <c r="C235" s="262"/>
      <c r="D235" s="251" t="s">
        <v>185</v>
      </c>
      <c r="E235" s="263" t="s">
        <v>1</v>
      </c>
      <c r="F235" s="264" t="s">
        <v>187</v>
      </c>
      <c r="G235" s="262"/>
      <c r="H235" s="265">
        <v>0.48999999999999999</v>
      </c>
      <c r="I235" s="266"/>
      <c r="J235" s="262"/>
      <c r="K235" s="262"/>
      <c r="L235" s="267"/>
      <c r="M235" s="268"/>
      <c r="N235" s="269"/>
      <c r="O235" s="269"/>
      <c r="P235" s="269"/>
      <c r="Q235" s="269"/>
      <c r="R235" s="269"/>
      <c r="S235" s="269"/>
      <c r="T235" s="27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1" t="s">
        <v>185</v>
      </c>
      <c r="AU235" s="271" t="s">
        <v>86</v>
      </c>
      <c r="AV235" s="14" t="s">
        <v>184</v>
      </c>
      <c r="AW235" s="14" t="s">
        <v>33</v>
      </c>
      <c r="AX235" s="14" t="s">
        <v>84</v>
      </c>
      <c r="AY235" s="271" t="s">
        <v>177</v>
      </c>
    </row>
    <row r="236" s="12" customFormat="1" ht="22.8" customHeight="1">
      <c r="A236" s="12"/>
      <c r="B236" s="220"/>
      <c r="C236" s="221"/>
      <c r="D236" s="222" t="s">
        <v>75</v>
      </c>
      <c r="E236" s="234" t="s">
        <v>184</v>
      </c>
      <c r="F236" s="234" t="s">
        <v>303</v>
      </c>
      <c r="G236" s="221"/>
      <c r="H236" s="221"/>
      <c r="I236" s="224"/>
      <c r="J236" s="235">
        <f>BK236</f>
        <v>0</v>
      </c>
      <c r="K236" s="221"/>
      <c r="L236" s="226"/>
      <c r="M236" s="227"/>
      <c r="N236" s="228"/>
      <c r="O236" s="228"/>
      <c r="P236" s="229">
        <f>SUM(P237:P248)</f>
        <v>0</v>
      </c>
      <c r="Q236" s="228"/>
      <c r="R236" s="229">
        <f>SUM(R237:R248)</f>
        <v>0</v>
      </c>
      <c r="S236" s="228"/>
      <c r="T236" s="230">
        <f>SUM(T237:T248)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31" t="s">
        <v>84</v>
      </c>
      <c r="AT236" s="232" t="s">
        <v>75</v>
      </c>
      <c r="AU236" s="232" t="s">
        <v>84</v>
      </c>
      <c r="AY236" s="231" t="s">
        <v>177</v>
      </c>
      <c r="BK236" s="233">
        <f>SUM(BK237:BK248)</f>
        <v>0</v>
      </c>
    </row>
    <row r="237" s="2" customFormat="1" ht="33" customHeight="1">
      <c r="A237" s="39"/>
      <c r="B237" s="40"/>
      <c r="C237" s="236" t="s">
        <v>257</v>
      </c>
      <c r="D237" s="236" t="s">
        <v>179</v>
      </c>
      <c r="E237" s="237" t="s">
        <v>1103</v>
      </c>
      <c r="F237" s="238" t="s">
        <v>1104</v>
      </c>
      <c r="G237" s="239" t="s">
        <v>182</v>
      </c>
      <c r="H237" s="240">
        <v>1.383</v>
      </c>
      <c r="I237" s="241"/>
      <c r="J237" s="242">
        <f>ROUND(I237*H237,2)</f>
        <v>0</v>
      </c>
      <c r="K237" s="238" t="s">
        <v>183</v>
      </c>
      <c r="L237" s="45"/>
      <c r="M237" s="243" t="s">
        <v>1</v>
      </c>
      <c r="N237" s="244" t="s">
        <v>41</v>
      </c>
      <c r="O237" s="92"/>
      <c r="P237" s="245">
        <f>O237*H237</f>
        <v>0</v>
      </c>
      <c r="Q237" s="245">
        <v>0</v>
      </c>
      <c r="R237" s="245">
        <f>Q237*H237</f>
        <v>0</v>
      </c>
      <c r="S237" s="245">
        <v>0</v>
      </c>
      <c r="T237" s="24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7" t="s">
        <v>184</v>
      </c>
      <c r="AT237" s="247" t="s">
        <v>179</v>
      </c>
      <c r="AU237" s="247" t="s">
        <v>86</v>
      </c>
      <c r="AY237" s="18" t="s">
        <v>177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8" t="s">
        <v>84</v>
      </c>
      <c r="BK237" s="248">
        <f>ROUND(I237*H237,2)</f>
        <v>0</v>
      </c>
      <c r="BL237" s="18" t="s">
        <v>184</v>
      </c>
      <c r="BM237" s="247" t="s">
        <v>343</v>
      </c>
    </row>
    <row r="238" s="15" customFormat="1">
      <c r="A238" s="15"/>
      <c r="B238" s="272"/>
      <c r="C238" s="273"/>
      <c r="D238" s="251" t="s">
        <v>185</v>
      </c>
      <c r="E238" s="274" t="s">
        <v>1</v>
      </c>
      <c r="F238" s="275" t="s">
        <v>1105</v>
      </c>
      <c r="G238" s="273"/>
      <c r="H238" s="274" t="s">
        <v>1</v>
      </c>
      <c r="I238" s="276"/>
      <c r="J238" s="273"/>
      <c r="K238" s="273"/>
      <c r="L238" s="277"/>
      <c r="M238" s="278"/>
      <c r="N238" s="279"/>
      <c r="O238" s="279"/>
      <c r="P238" s="279"/>
      <c r="Q238" s="279"/>
      <c r="R238" s="279"/>
      <c r="S238" s="279"/>
      <c r="T238" s="28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1" t="s">
        <v>185</v>
      </c>
      <c r="AU238" s="281" t="s">
        <v>86</v>
      </c>
      <c r="AV238" s="15" t="s">
        <v>84</v>
      </c>
      <c r="AW238" s="15" t="s">
        <v>33</v>
      </c>
      <c r="AX238" s="15" t="s">
        <v>76</v>
      </c>
      <c r="AY238" s="281" t="s">
        <v>177</v>
      </c>
    </row>
    <row r="239" s="13" customFormat="1">
      <c r="A239" s="13"/>
      <c r="B239" s="249"/>
      <c r="C239" s="250"/>
      <c r="D239" s="251" t="s">
        <v>185</v>
      </c>
      <c r="E239" s="252" t="s">
        <v>1</v>
      </c>
      <c r="F239" s="253" t="s">
        <v>1664</v>
      </c>
      <c r="G239" s="250"/>
      <c r="H239" s="254">
        <v>0.71999999999999997</v>
      </c>
      <c r="I239" s="255"/>
      <c r="J239" s="250"/>
      <c r="K239" s="250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185</v>
      </c>
      <c r="AU239" s="260" t="s">
        <v>86</v>
      </c>
      <c r="AV239" s="13" t="s">
        <v>86</v>
      </c>
      <c r="AW239" s="13" t="s">
        <v>33</v>
      </c>
      <c r="AX239" s="13" t="s">
        <v>76</v>
      </c>
      <c r="AY239" s="260" t="s">
        <v>177</v>
      </c>
    </row>
    <row r="240" s="16" customFormat="1">
      <c r="A240" s="16"/>
      <c r="B240" s="282"/>
      <c r="C240" s="283"/>
      <c r="D240" s="251" t="s">
        <v>185</v>
      </c>
      <c r="E240" s="284" t="s">
        <v>1</v>
      </c>
      <c r="F240" s="285" t="s">
        <v>280</v>
      </c>
      <c r="G240" s="283"/>
      <c r="H240" s="286">
        <v>0.71999999999999997</v>
      </c>
      <c r="I240" s="287"/>
      <c r="J240" s="283"/>
      <c r="K240" s="283"/>
      <c r="L240" s="288"/>
      <c r="M240" s="289"/>
      <c r="N240" s="290"/>
      <c r="O240" s="290"/>
      <c r="P240" s="290"/>
      <c r="Q240" s="290"/>
      <c r="R240" s="290"/>
      <c r="S240" s="290"/>
      <c r="T240" s="291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92" t="s">
        <v>185</v>
      </c>
      <c r="AU240" s="292" t="s">
        <v>86</v>
      </c>
      <c r="AV240" s="16" t="s">
        <v>192</v>
      </c>
      <c r="AW240" s="16" t="s">
        <v>33</v>
      </c>
      <c r="AX240" s="16" t="s">
        <v>76</v>
      </c>
      <c r="AY240" s="292" t="s">
        <v>177</v>
      </c>
    </row>
    <row r="241" s="15" customFormat="1">
      <c r="A241" s="15"/>
      <c r="B241" s="272"/>
      <c r="C241" s="273"/>
      <c r="D241" s="251" t="s">
        <v>185</v>
      </c>
      <c r="E241" s="274" t="s">
        <v>1</v>
      </c>
      <c r="F241" s="275" t="s">
        <v>1665</v>
      </c>
      <c r="G241" s="273"/>
      <c r="H241" s="274" t="s">
        <v>1</v>
      </c>
      <c r="I241" s="276"/>
      <c r="J241" s="273"/>
      <c r="K241" s="273"/>
      <c r="L241" s="277"/>
      <c r="M241" s="278"/>
      <c r="N241" s="279"/>
      <c r="O241" s="279"/>
      <c r="P241" s="279"/>
      <c r="Q241" s="279"/>
      <c r="R241" s="279"/>
      <c r="S241" s="279"/>
      <c r="T241" s="28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1" t="s">
        <v>185</v>
      </c>
      <c r="AU241" s="281" t="s">
        <v>86</v>
      </c>
      <c r="AV241" s="15" t="s">
        <v>84</v>
      </c>
      <c r="AW241" s="15" t="s">
        <v>33</v>
      </c>
      <c r="AX241" s="15" t="s">
        <v>76</v>
      </c>
      <c r="AY241" s="281" t="s">
        <v>177</v>
      </c>
    </row>
    <row r="242" s="13" customFormat="1">
      <c r="A242" s="13"/>
      <c r="B242" s="249"/>
      <c r="C242" s="250"/>
      <c r="D242" s="251" t="s">
        <v>185</v>
      </c>
      <c r="E242" s="252" t="s">
        <v>1</v>
      </c>
      <c r="F242" s="253" t="s">
        <v>1666</v>
      </c>
      <c r="G242" s="250"/>
      <c r="H242" s="254">
        <v>0.66300000000000003</v>
      </c>
      <c r="I242" s="255"/>
      <c r="J242" s="250"/>
      <c r="K242" s="250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185</v>
      </c>
      <c r="AU242" s="260" t="s">
        <v>86</v>
      </c>
      <c r="AV242" s="13" t="s">
        <v>86</v>
      </c>
      <c r="AW242" s="13" t="s">
        <v>33</v>
      </c>
      <c r="AX242" s="13" t="s">
        <v>76</v>
      </c>
      <c r="AY242" s="260" t="s">
        <v>177</v>
      </c>
    </row>
    <row r="243" s="16" customFormat="1">
      <c r="A243" s="16"/>
      <c r="B243" s="282"/>
      <c r="C243" s="283"/>
      <c r="D243" s="251" t="s">
        <v>185</v>
      </c>
      <c r="E243" s="284" t="s">
        <v>1</v>
      </c>
      <c r="F243" s="285" t="s">
        <v>280</v>
      </c>
      <c r="G243" s="283"/>
      <c r="H243" s="286">
        <v>0.66300000000000003</v>
      </c>
      <c r="I243" s="287"/>
      <c r="J243" s="283"/>
      <c r="K243" s="283"/>
      <c r="L243" s="288"/>
      <c r="M243" s="289"/>
      <c r="N243" s="290"/>
      <c r="O243" s="290"/>
      <c r="P243" s="290"/>
      <c r="Q243" s="290"/>
      <c r="R243" s="290"/>
      <c r="S243" s="290"/>
      <c r="T243" s="291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92" t="s">
        <v>185</v>
      </c>
      <c r="AU243" s="292" t="s">
        <v>86</v>
      </c>
      <c r="AV243" s="16" t="s">
        <v>192</v>
      </c>
      <c r="AW243" s="16" t="s">
        <v>33</v>
      </c>
      <c r="AX243" s="16" t="s">
        <v>76</v>
      </c>
      <c r="AY243" s="292" t="s">
        <v>177</v>
      </c>
    </row>
    <row r="244" s="14" customFormat="1">
      <c r="A244" s="14"/>
      <c r="B244" s="261"/>
      <c r="C244" s="262"/>
      <c r="D244" s="251" t="s">
        <v>185</v>
      </c>
      <c r="E244" s="263" t="s">
        <v>1</v>
      </c>
      <c r="F244" s="264" t="s">
        <v>187</v>
      </c>
      <c r="G244" s="262"/>
      <c r="H244" s="265">
        <v>1.383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1" t="s">
        <v>185</v>
      </c>
      <c r="AU244" s="271" t="s">
        <v>86</v>
      </c>
      <c r="AV244" s="14" t="s">
        <v>184</v>
      </c>
      <c r="AW244" s="14" t="s">
        <v>33</v>
      </c>
      <c r="AX244" s="14" t="s">
        <v>84</v>
      </c>
      <c r="AY244" s="271" t="s">
        <v>177</v>
      </c>
    </row>
    <row r="245" s="2" customFormat="1" ht="33" customHeight="1">
      <c r="A245" s="39"/>
      <c r="B245" s="40"/>
      <c r="C245" s="236" t="s">
        <v>350</v>
      </c>
      <c r="D245" s="236" t="s">
        <v>179</v>
      </c>
      <c r="E245" s="237" t="s">
        <v>1107</v>
      </c>
      <c r="F245" s="238" t="s">
        <v>1108</v>
      </c>
      <c r="G245" s="239" t="s">
        <v>182</v>
      </c>
      <c r="H245" s="240">
        <v>0.32000000000000001</v>
      </c>
      <c r="I245" s="241"/>
      <c r="J245" s="242">
        <f>ROUND(I245*H245,2)</f>
        <v>0</v>
      </c>
      <c r="K245" s="238" t="s">
        <v>183</v>
      </c>
      <c r="L245" s="45"/>
      <c r="M245" s="243" t="s">
        <v>1</v>
      </c>
      <c r="N245" s="244" t="s">
        <v>41</v>
      </c>
      <c r="O245" s="92"/>
      <c r="P245" s="245">
        <f>O245*H245</f>
        <v>0</v>
      </c>
      <c r="Q245" s="245">
        <v>0</v>
      </c>
      <c r="R245" s="245">
        <f>Q245*H245</f>
        <v>0</v>
      </c>
      <c r="S245" s="245">
        <v>0</v>
      </c>
      <c r="T245" s="24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7" t="s">
        <v>184</v>
      </c>
      <c r="AT245" s="247" t="s">
        <v>179</v>
      </c>
      <c r="AU245" s="247" t="s">
        <v>86</v>
      </c>
      <c r="AY245" s="18" t="s">
        <v>177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8" t="s">
        <v>84</v>
      </c>
      <c r="BK245" s="248">
        <f>ROUND(I245*H245,2)</f>
        <v>0</v>
      </c>
      <c r="BL245" s="18" t="s">
        <v>184</v>
      </c>
      <c r="BM245" s="247" t="s">
        <v>353</v>
      </c>
    </row>
    <row r="246" s="15" customFormat="1">
      <c r="A246" s="15"/>
      <c r="B246" s="272"/>
      <c r="C246" s="273"/>
      <c r="D246" s="251" t="s">
        <v>185</v>
      </c>
      <c r="E246" s="274" t="s">
        <v>1</v>
      </c>
      <c r="F246" s="275" t="s">
        <v>1105</v>
      </c>
      <c r="G246" s="273"/>
      <c r="H246" s="274" t="s">
        <v>1</v>
      </c>
      <c r="I246" s="276"/>
      <c r="J246" s="273"/>
      <c r="K246" s="273"/>
      <c r="L246" s="277"/>
      <c r="M246" s="278"/>
      <c r="N246" s="279"/>
      <c r="O246" s="279"/>
      <c r="P246" s="279"/>
      <c r="Q246" s="279"/>
      <c r="R246" s="279"/>
      <c r="S246" s="279"/>
      <c r="T246" s="28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1" t="s">
        <v>185</v>
      </c>
      <c r="AU246" s="281" t="s">
        <v>86</v>
      </c>
      <c r="AV246" s="15" t="s">
        <v>84</v>
      </c>
      <c r="AW246" s="15" t="s">
        <v>33</v>
      </c>
      <c r="AX246" s="15" t="s">
        <v>76</v>
      </c>
      <c r="AY246" s="281" t="s">
        <v>177</v>
      </c>
    </row>
    <row r="247" s="13" customFormat="1">
      <c r="A247" s="13"/>
      <c r="B247" s="249"/>
      <c r="C247" s="250"/>
      <c r="D247" s="251" t="s">
        <v>185</v>
      </c>
      <c r="E247" s="252" t="s">
        <v>1</v>
      </c>
      <c r="F247" s="253" t="s">
        <v>1667</v>
      </c>
      <c r="G247" s="250"/>
      <c r="H247" s="254">
        <v>0.32000000000000001</v>
      </c>
      <c r="I247" s="255"/>
      <c r="J247" s="250"/>
      <c r="K247" s="250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185</v>
      </c>
      <c r="AU247" s="260" t="s">
        <v>86</v>
      </c>
      <c r="AV247" s="13" t="s">
        <v>86</v>
      </c>
      <c r="AW247" s="13" t="s">
        <v>33</v>
      </c>
      <c r="AX247" s="13" t="s">
        <v>76</v>
      </c>
      <c r="AY247" s="260" t="s">
        <v>177</v>
      </c>
    </row>
    <row r="248" s="14" customFormat="1">
      <c r="A248" s="14"/>
      <c r="B248" s="261"/>
      <c r="C248" s="262"/>
      <c r="D248" s="251" t="s">
        <v>185</v>
      </c>
      <c r="E248" s="263" t="s">
        <v>1</v>
      </c>
      <c r="F248" s="264" t="s">
        <v>187</v>
      </c>
      <c r="G248" s="262"/>
      <c r="H248" s="265">
        <v>0.32000000000000001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1" t="s">
        <v>185</v>
      </c>
      <c r="AU248" s="271" t="s">
        <v>86</v>
      </c>
      <c r="AV248" s="14" t="s">
        <v>184</v>
      </c>
      <c r="AW248" s="14" t="s">
        <v>33</v>
      </c>
      <c r="AX248" s="14" t="s">
        <v>84</v>
      </c>
      <c r="AY248" s="271" t="s">
        <v>177</v>
      </c>
    </row>
    <row r="249" s="12" customFormat="1" ht="22.8" customHeight="1">
      <c r="A249" s="12"/>
      <c r="B249" s="220"/>
      <c r="C249" s="221"/>
      <c r="D249" s="222" t="s">
        <v>75</v>
      </c>
      <c r="E249" s="234" t="s">
        <v>198</v>
      </c>
      <c r="F249" s="234" t="s">
        <v>1125</v>
      </c>
      <c r="G249" s="221"/>
      <c r="H249" s="221"/>
      <c r="I249" s="224"/>
      <c r="J249" s="235">
        <f>BK249</f>
        <v>0</v>
      </c>
      <c r="K249" s="221"/>
      <c r="L249" s="226"/>
      <c r="M249" s="227"/>
      <c r="N249" s="228"/>
      <c r="O249" s="228"/>
      <c r="P249" s="229">
        <f>SUM(P250:P270)</f>
        <v>0</v>
      </c>
      <c r="Q249" s="228"/>
      <c r="R249" s="229">
        <f>SUM(R250:R270)</f>
        <v>0</v>
      </c>
      <c r="S249" s="228"/>
      <c r="T249" s="230">
        <f>SUM(T250:T270)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31" t="s">
        <v>84</v>
      </c>
      <c r="AT249" s="232" t="s">
        <v>75</v>
      </c>
      <c r="AU249" s="232" t="s">
        <v>84</v>
      </c>
      <c r="AY249" s="231" t="s">
        <v>177</v>
      </c>
      <c r="BK249" s="233">
        <f>SUM(BK250:BK270)</f>
        <v>0</v>
      </c>
    </row>
    <row r="250" s="2" customFormat="1" ht="21.75" customHeight="1">
      <c r="A250" s="39"/>
      <c r="B250" s="40"/>
      <c r="C250" s="236" t="s">
        <v>260</v>
      </c>
      <c r="D250" s="236" t="s">
        <v>179</v>
      </c>
      <c r="E250" s="237" t="s">
        <v>1591</v>
      </c>
      <c r="F250" s="238" t="s">
        <v>1592</v>
      </c>
      <c r="G250" s="239" t="s">
        <v>288</v>
      </c>
      <c r="H250" s="240">
        <v>1</v>
      </c>
      <c r="I250" s="241"/>
      <c r="J250" s="242">
        <f>ROUND(I250*H250,2)</f>
        <v>0</v>
      </c>
      <c r="K250" s="238" t="s">
        <v>183</v>
      </c>
      <c r="L250" s="45"/>
      <c r="M250" s="243" t="s">
        <v>1</v>
      </c>
      <c r="N250" s="244" t="s">
        <v>41</v>
      </c>
      <c r="O250" s="92"/>
      <c r="P250" s="245">
        <f>O250*H250</f>
        <v>0</v>
      </c>
      <c r="Q250" s="245">
        <v>0</v>
      </c>
      <c r="R250" s="245">
        <f>Q250*H250</f>
        <v>0</v>
      </c>
      <c r="S250" s="245">
        <v>0</v>
      </c>
      <c r="T250" s="24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7" t="s">
        <v>184</v>
      </c>
      <c r="AT250" s="247" t="s">
        <v>179</v>
      </c>
      <c r="AU250" s="247" t="s">
        <v>86</v>
      </c>
      <c r="AY250" s="18" t="s">
        <v>177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8" t="s">
        <v>84</v>
      </c>
      <c r="BK250" s="248">
        <f>ROUND(I250*H250,2)</f>
        <v>0</v>
      </c>
      <c r="BL250" s="18" t="s">
        <v>184</v>
      </c>
      <c r="BM250" s="247" t="s">
        <v>356</v>
      </c>
    </row>
    <row r="251" s="2" customFormat="1" ht="33" customHeight="1">
      <c r="A251" s="39"/>
      <c r="B251" s="40"/>
      <c r="C251" s="236" t="s">
        <v>357</v>
      </c>
      <c r="D251" s="236" t="s">
        <v>179</v>
      </c>
      <c r="E251" s="237" t="s">
        <v>1483</v>
      </c>
      <c r="F251" s="238" t="s">
        <v>1484</v>
      </c>
      <c r="G251" s="239" t="s">
        <v>429</v>
      </c>
      <c r="H251" s="240">
        <v>1.5</v>
      </c>
      <c r="I251" s="241"/>
      <c r="J251" s="242">
        <f>ROUND(I251*H251,2)</f>
        <v>0</v>
      </c>
      <c r="K251" s="238" t="s">
        <v>183</v>
      </c>
      <c r="L251" s="45"/>
      <c r="M251" s="243" t="s">
        <v>1</v>
      </c>
      <c r="N251" s="244" t="s">
        <v>41</v>
      </c>
      <c r="O251" s="92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7" t="s">
        <v>184</v>
      </c>
      <c r="AT251" s="247" t="s">
        <v>179</v>
      </c>
      <c r="AU251" s="247" t="s">
        <v>86</v>
      </c>
      <c r="AY251" s="18" t="s">
        <v>177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8" t="s">
        <v>84</v>
      </c>
      <c r="BK251" s="248">
        <f>ROUND(I251*H251,2)</f>
        <v>0</v>
      </c>
      <c r="BL251" s="18" t="s">
        <v>184</v>
      </c>
      <c r="BM251" s="247" t="s">
        <v>360</v>
      </c>
    </row>
    <row r="252" s="15" customFormat="1">
      <c r="A252" s="15"/>
      <c r="B252" s="272"/>
      <c r="C252" s="273"/>
      <c r="D252" s="251" t="s">
        <v>185</v>
      </c>
      <c r="E252" s="274" t="s">
        <v>1</v>
      </c>
      <c r="F252" s="275" t="s">
        <v>1633</v>
      </c>
      <c r="G252" s="273"/>
      <c r="H252" s="274" t="s">
        <v>1</v>
      </c>
      <c r="I252" s="276"/>
      <c r="J252" s="273"/>
      <c r="K252" s="273"/>
      <c r="L252" s="277"/>
      <c r="M252" s="278"/>
      <c r="N252" s="279"/>
      <c r="O252" s="279"/>
      <c r="P252" s="279"/>
      <c r="Q252" s="279"/>
      <c r="R252" s="279"/>
      <c r="S252" s="279"/>
      <c r="T252" s="28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1" t="s">
        <v>185</v>
      </c>
      <c r="AU252" s="281" t="s">
        <v>86</v>
      </c>
      <c r="AV252" s="15" t="s">
        <v>84</v>
      </c>
      <c r="AW252" s="15" t="s">
        <v>33</v>
      </c>
      <c r="AX252" s="15" t="s">
        <v>76</v>
      </c>
      <c r="AY252" s="281" t="s">
        <v>177</v>
      </c>
    </row>
    <row r="253" s="13" customFormat="1">
      <c r="A253" s="13"/>
      <c r="B253" s="249"/>
      <c r="C253" s="250"/>
      <c r="D253" s="251" t="s">
        <v>185</v>
      </c>
      <c r="E253" s="252" t="s">
        <v>1</v>
      </c>
      <c r="F253" s="253" t="s">
        <v>1668</v>
      </c>
      <c r="G253" s="250"/>
      <c r="H253" s="254">
        <v>1.5</v>
      </c>
      <c r="I253" s="255"/>
      <c r="J253" s="250"/>
      <c r="K253" s="250"/>
      <c r="L253" s="256"/>
      <c r="M253" s="257"/>
      <c r="N253" s="258"/>
      <c r="O253" s="258"/>
      <c r="P253" s="258"/>
      <c r="Q253" s="258"/>
      <c r="R253" s="258"/>
      <c r="S253" s="258"/>
      <c r="T253" s="25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0" t="s">
        <v>185</v>
      </c>
      <c r="AU253" s="260" t="s">
        <v>86</v>
      </c>
      <c r="AV253" s="13" t="s">
        <v>86</v>
      </c>
      <c r="AW253" s="13" t="s">
        <v>33</v>
      </c>
      <c r="AX253" s="13" t="s">
        <v>76</v>
      </c>
      <c r="AY253" s="260" t="s">
        <v>177</v>
      </c>
    </row>
    <row r="254" s="14" customFormat="1">
      <c r="A254" s="14"/>
      <c r="B254" s="261"/>
      <c r="C254" s="262"/>
      <c r="D254" s="251" t="s">
        <v>185</v>
      </c>
      <c r="E254" s="263" t="s">
        <v>1</v>
      </c>
      <c r="F254" s="264" t="s">
        <v>187</v>
      </c>
      <c r="G254" s="262"/>
      <c r="H254" s="265">
        <v>1.5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1" t="s">
        <v>185</v>
      </c>
      <c r="AU254" s="271" t="s">
        <v>86</v>
      </c>
      <c r="AV254" s="14" t="s">
        <v>184</v>
      </c>
      <c r="AW254" s="14" t="s">
        <v>33</v>
      </c>
      <c r="AX254" s="14" t="s">
        <v>84</v>
      </c>
      <c r="AY254" s="271" t="s">
        <v>177</v>
      </c>
    </row>
    <row r="255" s="2" customFormat="1" ht="21.75" customHeight="1">
      <c r="A255" s="39"/>
      <c r="B255" s="40"/>
      <c r="C255" s="293" t="s">
        <v>266</v>
      </c>
      <c r="D255" s="293" t="s">
        <v>375</v>
      </c>
      <c r="E255" s="294" t="s">
        <v>1485</v>
      </c>
      <c r="F255" s="295" t="s">
        <v>1486</v>
      </c>
      <c r="G255" s="296" t="s">
        <v>429</v>
      </c>
      <c r="H255" s="297">
        <v>1.5</v>
      </c>
      <c r="I255" s="298"/>
      <c r="J255" s="299">
        <f>ROUND(I255*H255,2)</f>
        <v>0</v>
      </c>
      <c r="K255" s="295" t="s">
        <v>183</v>
      </c>
      <c r="L255" s="300"/>
      <c r="M255" s="301" t="s">
        <v>1</v>
      </c>
      <c r="N255" s="302" t="s">
        <v>41</v>
      </c>
      <c r="O255" s="92"/>
      <c r="P255" s="245">
        <f>O255*H255</f>
        <v>0</v>
      </c>
      <c r="Q255" s="245">
        <v>0</v>
      </c>
      <c r="R255" s="245">
        <f>Q255*H255</f>
        <v>0</v>
      </c>
      <c r="S255" s="245">
        <v>0</v>
      </c>
      <c r="T255" s="24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7" t="s">
        <v>198</v>
      </c>
      <c r="AT255" s="247" t="s">
        <v>375</v>
      </c>
      <c r="AU255" s="247" t="s">
        <v>86</v>
      </c>
      <c r="AY255" s="18" t="s">
        <v>177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8" t="s">
        <v>84</v>
      </c>
      <c r="BK255" s="248">
        <f>ROUND(I255*H255,2)</f>
        <v>0</v>
      </c>
      <c r="BL255" s="18" t="s">
        <v>184</v>
      </c>
      <c r="BM255" s="247" t="s">
        <v>366</v>
      </c>
    </row>
    <row r="256" s="2" customFormat="1" ht="21.75" customHeight="1">
      <c r="A256" s="39"/>
      <c r="B256" s="40"/>
      <c r="C256" s="236" t="s">
        <v>367</v>
      </c>
      <c r="D256" s="236" t="s">
        <v>179</v>
      </c>
      <c r="E256" s="237" t="s">
        <v>1579</v>
      </c>
      <c r="F256" s="238" t="s">
        <v>1580</v>
      </c>
      <c r="G256" s="239" t="s">
        <v>288</v>
      </c>
      <c r="H256" s="240">
        <v>3</v>
      </c>
      <c r="I256" s="241"/>
      <c r="J256" s="242">
        <f>ROUND(I256*H256,2)</f>
        <v>0</v>
      </c>
      <c r="K256" s="238" t="s">
        <v>183</v>
      </c>
      <c r="L256" s="45"/>
      <c r="M256" s="243" t="s">
        <v>1</v>
      </c>
      <c r="N256" s="244" t="s">
        <v>41</v>
      </c>
      <c r="O256" s="92"/>
      <c r="P256" s="245">
        <f>O256*H256</f>
        <v>0</v>
      </c>
      <c r="Q256" s="245">
        <v>0</v>
      </c>
      <c r="R256" s="245">
        <f>Q256*H256</f>
        <v>0</v>
      </c>
      <c r="S256" s="245">
        <v>0</v>
      </c>
      <c r="T256" s="24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7" t="s">
        <v>184</v>
      </c>
      <c r="AT256" s="247" t="s">
        <v>179</v>
      </c>
      <c r="AU256" s="247" t="s">
        <v>86</v>
      </c>
      <c r="AY256" s="18" t="s">
        <v>177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8" t="s">
        <v>84</v>
      </c>
      <c r="BK256" s="248">
        <f>ROUND(I256*H256,2)</f>
        <v>0</v>
      </c>
      <c r="BL256" s="18" t="s">
        <v>184</v>
      </c>
      <c r="BM256" s="247" t="s">
        <v>370</v>
      </c>
    </row>
    <row r="257" s="2" customFormat="1" ht="16.5" customHeight="1">
      <c r="A257" s="39"/>
      <c r="B257" s="40"/>
      <c r="C257" s="293" t="s">
        <v>271</v>
      </c>
      <c r="D257" s="293" t="s">
        <v>375</v>
      </c>
      <c r="E257" s="294" t="s">
        <v>1581</v>
      </c>
      <c r="F257" s="295" t="s">
        <v>1582</v>
      </c>
      <c r="G257" s="296" t="s">
        <v>288</v>
      </c>
      <c r="H257" s="297">
        <v>1</v>
      </c>
      <c r="I257" s="298"/>
      <c r="J257" s="299">
        <f>ROUND(I257*H257,2)</f>
        <v>0</v>
      </c>
      <c r="K257" s="295" t="s">
        <v>183</v>
      </c>
      <c r="L257" s="300"/>
      <c r="M257" s="301" t="s">
        <v>1</v>
      </c>
      <c r="N257" s="302" t="s">
        <v>41</v>
      </c>
      <c r="O257" s="92"/>
      <c r="P257" s="245">
        <f>O257*H257</f>
        <v>0</v>
      </c>
      <c r="Q257" s="245">
        <v>0</v>
      </c>
      <c r="R257" s="245">
        <f>Q257*H257</f>
        <v>0</v>
      </c>
      <c r="S257" s="245">
        <v>0</v>
      </c>
      <c r="T257" s="24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7" t="s">
        <v>198</v>
      </c>
      <c r="AT257" s="247" t="s">
        <v>375</v>
      </c>
      <c r="AU257" s="247" t="s">
        <v>86</v>
      </c>
      <c r="AY257" s="18" t="s">
        <v>177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8" t="s">
        <v>84</v>
      </c>
      <c r="BK257" s="248">
        <f>ROUND(I257*H257,2)</f>
        <v>0</v>
      </c>
      <c r="BL257" s="18" t="s">
        <v>184</v>
      </c>
      <c r="BM257" s="247" t="s">
        <v>373</v>
      </c>
    </row>
    <row r="258" s="2" customFormat="1" ht="21.75" customHeight="1">
      <c r="A258" s="39"/>
      <c r="B258" s="40"/>
      <c r="C258" s="293" t="s">
        <v>374</v>
      </c>
      <c r="D258" s="293" t="s">
        <v>375</v>
      </c>
      <c r="E258" s="294" t="s">
        <v>1583</v>
      </c>
      <c r="F258" s="295" t="s">
        <v>1584</v>
      </c>
      <c r="G258" s="296" t="s">
        <v>288</v>
      </c>
      <c r="H258" s="297">
        <v>2</v>
      </c>
      <c r="I258" s="298"/>
      <c r="J258" s="299">
        <f>ROUND(I258*H258,2)</f>
        <v>0</v>
      </c>
      <c r="K258" s="295" t="s">
        <v>183</v>
      </c>
      <c r="L258" s="300"/>
      <c r="M258" s="301" t="s">
        <v>1</v>
      </c>
      <c r="N258" s="302" t="s">
        <v>41</v>
      </c>
      <c r="O258" s="92"/>
      <c r="P258" s="245">
        <f>O258*H258</f>
        <v>0</v>
      </c>
      <c r="Q258" s="245">
        <v>0</v>
      </c>
      <c r="R258" s="245">
        <f>Q258*H258</f>
        <v>0</v>
      </c>
      <c r="S258" s="245">
        <v>0</v>
      </c>
      <c r="T258" s="24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7" t="s">
        <v>198</v>
      </c>
      <c r="AT258" s="247" t="s">
        <v>375</v>
      </c>
      <c r="AU258" s="247" t="s">
        <v>86</v>
      </c>
      <c r="AY258" s="18" t="s">
        <v>177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8" t="s">
        <v>84</v>
      </c>
      <c r="BK258" s="248">
        <f>ROUND(I258*H258,2)</f>
        <v>0</v>
      </c>
      <c r="BL258" s="18" t="s">
        <v>184</v>
      </c>
      <c r="BM258" s="247" t="s">
        <v>378</v>
      </c>
    </row>
    <row r="259" s="2" customFormat="1" ht="16.5" customHeight="1">
      <c r="A259" s="39"/>
      <c r="B259" s="40"/>
      <c r="C259" s="293" t="s">
        <v>276</v>
      </c>
      <c r="D259" s="293" t="s">
        <v>375</v>
      </c>
      <c r="E259" s="294" t="s">
        <v>1585</v>
      </c>
      <c r="F259" s="295" t="s">
        <v>1586</v>
      </c>
      <c r="G259" s="296" t="s">
        <v>288</v>
      </c>
      <c r="H259" s="297">
        <v>1</v>
      </c>
      <c r="I259" s="298"/>
      <c r="J259" s="299">
        <f>ROUND(I259*H259,2)</f>
        <v>0</v>
      </c>
      <c r="K259" s="295" t="s">
        <v>183</v>
      </c>
      <c r="L259" s="300"/>
      <c r="M259" s="301" t="s">
        <v>1</v>
      </c>
      <c r="N259" s="302" t="s">
        <v>41</v>
      </c>
      <c r="O259" s="92"/>
      <c r="P259" s="245">
        <f>O259*H259</f>
        <v>0</v>
      </c>
      <c r="Q259" s="245">
        <v>0</v>
      </c>
      <c r="R259" s="245">
        <f>Q259*H259</f>
        <v>0</v>
      </c>
      <c r="S259" s="245">
        <v>0</v>
      </c>
      <c r="T259" s="24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7" t="s">
        <v>198</v>
      </c>
      <c r="AT259" s="247" t="s">
        <v>375</v>
      </c>
      <c r="AU259" s="247" t="s">
        <v>86</v>
      </c>
      <c r="AY259" s="18" t="s">
        <v>177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8" t="s">
        <v>84</v>
      </c>
      <c r="BK259" s="248">
        <f>ROUND(I259*H259,2)</f>
        <v>0</v>
      </c>
      <c r="BL259" s="18" t="s">
        <v>184</v>
      </c>
      <c r="BM259" s="247" t="s">
        <v>381</v>
      </c>
    </row>
    <row r="260" s="2" customFormat="1" ht="33" customHeight="1">
      <c r="A260" s="39"/>
      <c r="B260" s="40"/>
      <c r="C260" s="236" t="s">
        <v>382</v>
      </c>
      <c r="D260" s="236" t="s">
        <v>179</v>
      </c>
      <c r="E260" s="237" t="s">
        <v>1587</v>
      </c>
      <c r="F260" s="238" t="s">
        <v>1588</v>
      </c>
      <c r="G260" s="239" t="s">
        <v>288</v>
      </c>
      <c r="H260" s="240">
        <v>1</v>
      </c>
      <c r="I260" s="241"/>
      <c r="J260" s="242">
        <f>ROUND(I260*H260,2)</f>
        <v>0</v>
      </c>
      <c r="K260" s="238" t="s">
        <v>183</v>
      </c>
      <c r="L260" s="45"/>
      <c r="M260" s="243" t="s">
        <v>1</v>
      </c>
      <c r="N260" s="244" t="s">
        <v>41</v>
      </c>
      <c r="O260" s="92"/>
      <c r="P260" s="245">
        <f>O260*H260</f>
        <v>0</v>
      </c>
      <c r="Q260" s="245">
        <v>0</v>
      </c>
      <c r="R260" s="245">
        <f>Q260*H260</f>
        <v>0</v>
      </c>
      <c r="S260" s="245">
        <v>0</v>
      </c>
      <c r="T260" s="24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7" t="s">
        <v>184</v>
      </c>
      <c r="AT260" s="247" t="s">
        <v>179</v>
      </c>
      <c r="AU260" s="247" t="s">
        <v>86</v>
      </c>
      <c r="AY260" s="18" t="s">
        <v>177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8" t="s">
        <v>84</v>
      </c>
      <c r="BK260" s="248">
        <f>ROUND(I260*H260,2)</f>
        <v>0</v>
      </c>
      <c r="BL260" s="18" t="s">
        <v>184</v>
      </c>
      <c r="BM260" s="247" t="s">
        <v>385</v>
      </c>
    </row>
    <row r="261" s="2" customFormat="1" ht="16.5" customHeight="1">
      <c r="A261" s="39"/>
      <c r="B261" s="40"/>
      <c r="C261" s="293" t="s">
        <v>289</v>
      </c>
      <c r="D261" s="293" t="s">
        <v>375</v>
      </c>
      <c r="E261" s="294" t="s">
        <v>1589</v>
      </c>
      <c r="F261" s="295" t="s">
        <v>1590</v>
      </c>
      <c r="G261" s="296" t="s">
        <v>288</v>
      </c>
      <c r="H261" s="297">
        <v>1</v>
      </c>
      <c r="I261" s="298"/>
      <c r="J261" s="299">
        <f>ROUND(I261*H261,2)</f>
        <v>0</v>
      </c>
      <c r="K261" s="295" t="s">
        <v>183</v>
      </c>
      <c r="L261" s="300"/>
      <c r="M261" s="301" t="s">
        <v>1</v>
      </c>
      <c r="N261" s="302" t="s">
        <v>41</v>
      </c>
      <c r="O261" s="92"/>
      <c r="P261" s="245">
        <f>O261*H261</f>
        <v>0</v>
      </c>
      <c r="Q261" s="245">
        <v>0</v>
      </c>
      <c r="R261" s="245">
        <f>Q261*H261</f>
        <v>0</v>
      </c>
      <c r="S261" s="245">
        <v>0</v>
      </c>
      <c r="T261" s="24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7" t="s">
        <v>198</v>
      </c>
      <c r="AT261" s="247" t="s">
        <v>375</v>
      </c>
      <c r="AU261" s="247" t="s">
        <v>86</v>
      </c>
      <c r="AY261" s="18" t="s">
        <v>177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8" t="s">
        <v>84</v>
      </c>
      <c r="BK261" s="248">
        <f>ROUND(I261*H261,2)</f>
        <v>0</v>
      </c>
      <c r="BL261" s="18" t="s">
        <v>184</v>
      </c>
      <c r="BM261" s="247" t="s">
        <v>388</v>
      </c>
    </row>
    <row r="262" s="2" customFormat="1" ht="16.5" customHeight="1">
      <c r="A262" s="39"/>
      <c r="B262" s="40"/>
      <c r="C262" s="236" t="s">
        <v>390</v>
      </c>
      <c r="D262" s="236" t="s">
        <v>179</v>
      </c>
      <c r="E262" s="237" t="s">
        <v>1669</v>
      </c>
      <c r="F262" s="238" t="s">
        <v>1670</v>
      </c>
      <c r="G262" s="239" t="s">
        <v>955</v>
      </c>
      <c r="H262" s="240">
        <v>1</v>
      </c>
      <c r="I262" s="241"/>
      <c r="J262" s="242">
        <f>ROUND(I262*H262,2)</f>
        <v>0</v>
      </c>
      <c r="K262" s="238" t="s">
        <v>1</v>
      </c>
      <c r="L262" s="45"/>
      <c r="M262" s="243" t="s">
        <v>1</v>
      </c>
      <c r="N262" s="244" t="s">
        <v>41</v>
      </c>
      <c r="O262" s="92"/>
      <c r="P262" s="245">
        <f>O262*H262</f>
        <v>0</v>
      </c>
      <c r="Q262" s="245">
        <v>0</v>
      </c>
      <c r="R262" s="245">
        <f>Q262*H262</f>
        <v>0</v>
      </c>
      <c r="S262" s="245">
        <v>0</v>
      </c>
      <c r="T262" s="24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7" t="s">
        <v>184</v>
      </c>
      <c r="AT262" s="247" t="s">
        <v>179</v>
      </c>
      <c r="AU262" s="247" t="s">
        <v>86</v>
      </c>
      <c r="AY262" s="18" t="s">
        <v>177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8" t="s">
        <v>84</v>
      </c>
      <c r="BK262" s="248">
        <f>ROUND(I262*H262,2)</f>
        <v>0</v>
      </c>
      <c r="BL262" s="18" t="s">
        <v>184</v>
      </c>
      <c r="BM262" s="247" t="s">
        <v>393</v>
      </c>
    </row>
    <row r="263" s="2" customFormat="1" ht="16.5" customHeight="1">
      <c r="A263" s="39"/>
      <c r="B263" s="40"/>
      <c r="C263" s="236" t="s">
        <v>292</v>
      </c>
      <c r="D263" s="236" t="s">
        <v>179</v>
      </c>
      <c r="E263" s="237" t="s">
        <v>1671</v>
      </c>
      <c r="F263" s="238" t="s">
        <v>1672</v>
      </c>
      <c r="G263" s="239" t="s">
        <v>288</v>
      </c>
      <c r="H263" s="240">
        <v>6</v>
      </c>
      <c r="I263" s="241"/>
      <c r="J263" s="242">
        <f>ROUND(I263*H263,2)</f>
        <v>0</v>
      </c>
      <c r="K263" s="238" t="s">
        <v>183</v>
      </c>
      <c r="L263" s="45"/>
      <c r="M263" s="243" t="s">
        <v>1</v>
      </c>
      <c r="N263" s="244" t="s">
        <v>41</v>
      </c>
      <c r="O263" s="92"/>
      <c r="P263" s="245">
        <f>O263*H263</f>
        <v>0</v>
      </c>
      <c r="Q263" s="245">
        <v>0</v>
      </c>
      <c r="R263" s="245">
        <f>Q263*H263</f>
        <v>0</v>
      </c>
      <c r="S263" s="245">
        <v>0</v>
      </c>
      <c r="T263" s="24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7" t="s">
        <v>184</v>
      </c>
      <c r="AT263" s="247" t="s">
        <v>179</v>
      </c>
      <c r="AU263" s="247" t="s">
        <v>86</v>
      </c>
      <c r="AY263" s="18" t="s">
        <v>177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8" t="s">
        <v>84</v>
      </c>
      <c r="BK263" s="248">
        <f>ROUND(I263*H263,2)</f>
        <v>0</v>
      </c>
      <c r="BL263" s="18" t="s">
        <v>184</v>
      </c>
      <c r="BM263" s="247" t="s">
        <v>396</v>
      </c>
    </row>
    <row r="264" s="2" customFormat="1" ht="16.5" customHeight="1">
      <c r="A264" s="39"/>
      <c r="B264" s="40"/>
      <c r="C264" s="293" t="s">
        <v>401</v>
      </c>
      <c r="D264" s="293" t="s">
        <v>375</v>
      </c>
      <c r="E264" s="294" t="s">
        <v>1673</v>
      </c>
      <c r="F264" s="295" t="s">
        <v>1674</v>
      </c>
      <c r="G264" s="296" t="s">
        <v>288</v>
      </c>
      <c r="H264" s="297">
        <v>3</v>
      </c>
      <c r="I264" s="298"/>
      <c r="J264" s="299">
        <f>ROUND(I264*H264,2)</f>
        <v>0</v>
      </c>
      <c r="K264" s="295" t="s">
        <v>183</v>
      </c>
      <c r="L264" s="300"/>
      <c r="M264" s="301" t="s">
        <v>1</v>
      </c>
      <c r="N264" s="302" t="s">
        <v>41</v>
      </c>
      <c r="O264" s="92"/>
      <c r="P264" s="245">
        <f>O264*H264</f>
        <v>0</v>
      </c>
      <c r="Q264" s="245">
        <v>0</v>
      </c>
      <c r="R264" s="245">
        <f>Q264*H264</f>
        <v>0</v>
      </c>
      <c r="S264" s="245">
        <v>0</v>
      </c>
      <c r="T264" s="24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7" t="s">
        <v>198</v>
      </c>
      <c r="AT264" s="247" t="s">
        <v>375</v>
      </c>
      <c r="AU264" s="247" t="s">
        <v>86</v>
      </c>
      <c r="AY264" s="18" t="s">
        <v>177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8" t="s">
        <v>84</v>
      </c>
      <c r="BK264" s="248">
        <f>ROUND(I264*H264,2)</f>
        <v>0</v>
      </c>
      <c r="BL264" s="18" t="s">
        <v>184</v>
      </c>
      <c r="BM264" s="247" t="s">
        <v>404</v>
      </c>
    </row>
    <row r="265" s="2" customFormat="1" ht="16.5" customHeight="1">
      <c r="A265" s="39"/>
      <c r="B265" s="40"/>
      <c r="C265" s="293" t="s">
        <v>295</v>
      </c>
      <c r="D265" s="293" t="s">
        <v>375</v>
      </c>
      <c r="E265" s="294" t="s">
        <v>1675</v>
      </c>
      <c r="F265" s="295" t="s">
        <v>1676</v>
      </c>
      <c r="G265" s="296" t="s">
        <v>288</v>
      </c>
      <c r="H265" s="297">
        <v>1</v>
      </c>
      <c r="I265" s="298"/>
      <c r="J265" s="299">
        <f>ROUND(I265*H265,2)</f>
        <v>0</v>
      </c>
      <c r="K265" s="295" t="s">
        <v>183</v>
      </c>
      <c r="L265" s="300"/>
      <c r="M265" s="301" t="s">
        <v>1</v>
      </c>
      <c r="N265" s="302" t="s">
        <v>41</v>
      </c>
      <c r="O265" s="92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7" t="s">
        <v>198</v>
      </c>
      <c r="AT265" s="247" t="s">
        <v>375</v>
      </c>
      <c r="AU265" s="247" t="s">
        <v>86</v>
      </c>
      <c r="AY265" s="18" t="s">
        <v>177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8" t="s">
        <v>84</v>
      </c>
      <c r="BK265" s="248">
        <f>ROUND(I265*H265,2)</f>
        <v>0</v>
      </c>
      <c r="BL265" s="18" t="s">
        <v>184</v>
      </c>
      <c r="BM265" s="247" t="s">
        <v>409</v>
      </c>
    </row>
    <row r="266" s="2" customFormat="1" ht="16.5" customHeight="1">
      <c r="A266" s="39"/>
      <c r="B266" s="40"/>
      <c r="C266" s="293" t="s">
        <v>411</v>
      </c>
      <c r="D266" s="293" t="s">
        <v>375</v>
      </c>
      <c r="E266" s="294" t="s">
        <v>1677</v>
      </c>
      <c r="F266" s="295" t="s">
        <v>1678</v>
      </c>
      <c r="G266" s="296" t="s">
        <v>288</v>
      </c>
      <c r="H266" s="297">
        <v>1</v>
      </c>
      <c r="I266" s="298"/>
      <c r="J266" s="299">
        <f>ROUND(I266*H266,2)</f>
        <v>0</v>
      </c>
      <c r="K266" s="295" t="s">
        <v>183</v>
      </c>
      <c r="L266" s="300"/>
      <c r="M266" s="301" t="s">
        <v>1</v>
      </c>
      <c r="N266" s="302" t="s">
        <v>41</v>
      </c>
      <c r="O266" s="92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7" t="s">
        <v>198</v>
      </c>
      <c r="AT266" s="247" t="s">
        <v>375</v>
      </c>
      <c r="AU266" s="247" t="s">
        <v>86</v>
      </c>
      <c r="AY266" s="18" t="s">
        <v>177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8" t="s">
        <v>84</v>
      </c>
      <c r="BK266" s="248">
        <f>ROUND(I266*H266,2)</f>
        <v>0</v>
      </c>
      <c r="BL266" s="18" t="s">
        <v>184</v>
      </c>
      <c r="BM266" s="247" t="s">
        <v>414</v>
      </c>
    </row>
    <row r="267" s="2" customFormat="1" ht="21.75" customHeight="1">
      <c r="A267" s="39"/>
      <c r="B267" s="40"/>
      <c r="C267" s="293" t="s">
        <v>300</v>
      </c>
      <c r="D267" s="293" t="s">
        <v>375</v>
      </c>
      <c r="E267" s="294" t="s">
        <v>1679</v>
      </c>
      <c r="F267" s="295" t="s">
        <v>1680</v>
      </c>
      <c r="G267" s="296" t="s">
        <v>288</v>
      </c>
      <c r="H267" s="297">
        <v>1</v>
      </c>
      <c r="I267" s="298"/>
      <c r="J267" s="299">
        <f>ROUND(I267*H267,2)</f>
        <v>0</v>
      </c>
      <c r="K267" s="295" t="s">
        <v>183</v>
      </c>
      <c r="L267" s="300"/>
      <c r="M267" s="301" t="s">
        <v>1</v>
      </c>
      <c r="N267" s="302" t="s">
        <v>41</v>
      </c>
      <c r="O267" s="92"/>
      <c r="P267" s="245">
        <f>O267*H267</f>
        <v>0</v>
      </c>
      <c r="Q267" s="245">
        <v>0</v>
      </c>
      <c r="R267" s="245">
        <f>Q267*H267</f>
        <v>0</v>
      </c>
      <c r="S267" s="245">
        <v>0</v>
      </c>
      <c r="T267" s="24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7" t="s">
        <v>198</v>
      </c>
      <c r="AT267" s="247" t="s">
        <v>375</v>
      </c>
      <c r="AU267" s="247" t="s">
        <v>86</v>
      </c>
      <c r="AY267" s="18" t="s">
        <v>177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8" t="s">
        <v>84</v>
      </c>
      <c r="BK267" s="248">
        <f>ROUND(I267*H267,2)</f>
        <v>0</v>
      </c>
      <c r="BL267" s="18" t="s">
        <v>184</v>
      </c>
      <c r="BM267" s="247" t="s">
        <v>419</v>
      </c>
    </row>
    <row r="268" s="2" customFormat="1" ht="21.75" customHeight="1">
      <c r="A268" s="39"/>
      <c r="B268" s="40"/>
      <c r="C268" s="236" t="s">
        <v>421</v>
      </c>
      <c r="D268" s="236" t="s">
        <v>179</v>
      </c>
      <c r="E268" s="237" t="s">
        <v>1178</v>
      </c>
      <c r="F268" s="238" t="s">
        <v>1179</v>
      </c>
      <c r="G268" s="239" t="s">
        <v>288</v>
      </c>
      <c r="H268" s="240">
        <v>1</v>
      </c>
      <c r="I268" s="241"/>
      <c r="J268" s="242">
        <f>ROUND(I268*H268,2)</f>
        <v>0</v>
      </c>
      <c r="K268" s="238" t="s">
        <v>183</v>
      </c>
      <c r="L268" s="45"/>
      <c r="M268" s="243" t="s">
        <v>1</v>
      </c>
      <c r="N268" s="244" t="s">
        <v>41</v>
      </c>
      <c r="O268" s="92"/>
      <c r="P268" s="245">
        <f>O268*H268</f>
        <v>0</v>
      </c>
      <c r="Q268" s="245">
        <v>0</v>
      </c>
      <c r="R268" s="245">
        <f>Q268*H268</f>
        <v>0</v>
      </c>
      <c r="S268" s="245">
        <v>0</v>
      </c>
      <c r="T268" s="24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7" t="s">
        <v>184</v>
      </c>
      <c r="AT268" s="247" t="s">
        <v>179</v>
      </c>
      <c r="AU268" s="247" t="s">
        <v>86</v>
      </c>
      <c r="AY268" s="18" t="s">
        <v>177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8" t="s">
        <v>84</v>
      </c>
      <c r="BK268" s="248">
        <f>ROUND(I268*H268,2)</f>
        <v>0</v>
      </c>
      <c r="BL268" s="18" t="s">
        <v>184</v>
      </c>
      <c r="BM268" s="247" t="s">
        <v>424</v>
      </c>
    </row>
    <row r="269" s="2" customFormat="1" ht="21.75" customHeight="1">
      <c r="A269" s="39"/>
      <c r="B269" s="40"/>
      <c r="C269" s="293" t="s">
        <v>306</v>
      </c>
      <c r="D269" s="293" t="s">
        <v>375</v>
      </c>
      <c r="E269" s="294" t="s">
        <v>1180</v>
      </c>
      <c r="F269" s="295" t="s">
        <v>1181</v>
      </c>
      <c r="G269" s="296" t="s">
        <v>288</v>
      </c>
      <c r="H269" s="297">
        <v>1</v>
      </c>
      <c r="I269" s="298"/>
      <c r="J269" s="299">
        <f>ROUND(I269*H269,2)</f>
        <v>0</v>
      </c>
      <c r="K269" s="295" t="s">
        <v>183</v>
      </c>
      <c r="L269" s="300"/>
      <c r="M269" s="301" t="s">
        <v>1</v>
      </c>
      <c r="N269" s="302" t="s">
        <v>41</v>
      </c>
      <c r="O269" s="92"/>
      <c r="P269" s="245">
        <f>O269*H269</f>
        <v>0</v>
      </c>
      <c r="Q269" s="245">
        <v>0</v>
      </c>
      <c r="R269" s="245">
        <f>Q269*H269</f>
        <v>0</v>
      </c>
      <c r="S269" s="245">
        <v>0</v>
      </c>
      <c r="T269" s="24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7" t="s">
        <v>198</v>
      </c>
      <c r="AT269" s="247" t="s">
        <v>375</v>
      </c>
      <c r="AU269" s="247" t="s">
        <v>86</v>
      </c>
      <c r="AY269" s="18" t="s">
        <v>177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8" t="s">
        <v>84</v>
      </c>
      <c r="BK269" s="248">
        <f>ROUND(I269*H269,2)</f>
        <v>0</v>
      </c>
      <c r="BL269" s="18" t="s">
        <v>184</v>
      </c>
      <c r="BM269" s="247" t="s">
        <v>430</v>
      </c>
    </row>
    <row r="270" s="2" customFormat="1" ht="16.5" customHeight="1">
      <c r="A270" s="39"/>
      <c r="B270" s="40"/>
      <c r="C270" s="236" t="s">
        <v>434</v>
      </c>
      <c r="D270" s="236" t="s">
        <v>179</v>
      </c>
      <c r="E270" s="237" t="s">
        <v>1681</v>
      </c>
      <c r="F270" s="238" t="s">
        <v>1682</v>
      </c>
      <c r="G270" s="239" t="s">
        <v>288</v>
      </c>
      <c r="H270" s="240">
        <v>1</v>
      </c>
      <c r="I270" s="241"/>
      <c r="J270" s="242">
        <f>ROUND(I270*H270,2)</f>
        <v>0</v>
      </c>
      <c r="K270" s="238" t="s">
        <v>183</v>
      </c>
      <c r="L270" s="45"/>
      <c r="M270" s="243" t="s">
        <v>1</v>
      </c>
      <c r="N270" s="244" t="s">
        <v>41</v>
      </c>
      <c r="O270" s="92"/>
      <c r="P270" s="245">
        <f>O270*H270</f>
        <v>0</v>
      </c>
      <c r="Q270" s="245">
        <v>0</v>
      </c>
      <c r="R270" s="245">
        <f>Q270*H270</f>
        <v>0</v>
      </c>
      <c r="S270" s="245">
        <v>0</v>
      </c>
      <c r="T270" s="24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7" t="s">
        <v>184</v>
      </c>
      <c r="AT270" s="247" t="s">
        <v>179</v>
      </c>
      <c r="AU270" s="247" t="s">
        <v>86</v>
      </c>
      <c r="AY270" s="18" t="s">
        <v>177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8" t="s">
        <v>84</v>
      </c>
      <c r="BK270" s="248">
        <f>ROUND(I270*H270,2)</f>
        <v>0</v>
      </c>
      <c r="BL270" s="18" t="s">
        <v>184</v>
      </c>
      <c r="BM270" s="247" t="s">
        <v>435</v>
      </c>
    </row>
    <row r="271" s="12" customFormat="1" ht="22.8" customHeight="1">
      <c r="A271" s="12"/>
      <c r="B271" s="220"/>
      <c r="C271" s="221"/>
      <c r="D271" s="222" t="s">
        <v>75</v>
      </c>
      <c r="E271" s="234" t="s">
        <v>219</v>
      </c>
      <c r="F271" s="234" t="s">
        <v>389</v>
      </c>
      <c r="G271" s="221"/>
      <c r="H271" s="221"/>
      <c r="I271" s="224"/>
      <c r="J271" s="235">
        <f>BK271</f>
        <v>0</v>
      </c>
      <c r="K271" s="221"/>
      <c r="L271" s="226"/>
      <c r="M271" s="227"/>
      <c r="N271" s="228"/>
      <c r="O271" s="228"/>
      <c r="P271" s="229">
        <f>SUM(P272:P273)</f>
        <v>0</v>
      </c>
      <c r="Q271" s="228"/>
      <c r="R271" s="229">
        <f>SUM(R272:R273)</f>
        <v>0</v>
      </c>
      <c r="S271" s="228"/>
      <c r="T271" s="230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31" t="s">
        <v>84</v>
      </c>
      <c r="AT271" s="232" t="s">
        <v>75</v>
      </c>
      <c r="AU271" s="232" t="s">
        <v>84</v>
      </c>
      <c r="AY271" s="231" t="s">
        <v>177</v>
      </c>
      <c r="BK271" s="233">
        <f>SUM(BK272:BK273)</f>
        <v>0</v>
      </c>
    </row>
    <row r="272" s="2" customFormat="1" ht="44.25" customHeight="1">
      <c r="A272" s="39"/>
      <c r="B272" s="40"/>
      <c r="C272" s="236" t="s">
        <v>312</v>
      </c>
      <c r="D272" s="236" t="s">
        <v>179</v>
      </c>
      <c r="E272" s="237" t="s">
        <v>1593</v>
      </c>
      <c r="F272" s="238" t="s">
        <v>1594</v>
      </c>
      <c r="G272" s="239" t="s">
        <v>429</v>
      </c>
      <c r="H272" s="240">
        <v>11</v>
      </c>
      <c r="I272" s="241"/>
      <c r="J272" s="242">
        <f>ROUND(I272*H272,2)</f>
        <v>0</v>
      </c>
      <c r="K272" s="238" t="s">
        <v>183</v>
      </c>
      <c r="L272" s="45"/>
      <c r="M272" s="243" t="s">
        <v>1</v>
      </c>
      <c r="N272" s="244" t="s">
        <v>41</v>
      </c>
      <c r="O272" s="92"/>
      <c r="P272" s="245">
        <f>O272*H272</f>
        <v>0</v>
      </c>
      <c r="Q272" s="245">
        <v>0</v>
      </c>
      <c r="R272" s="245">
        <f>Q272*H272</f>
        <v>0</v>
      </c>
      <c r="S272" s="245">
        <v>0</v>
      </c>
      <c r="T272" s="246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7" t="s">
        <v>184</v>
      </c>
      <c r="AT272" s="247" t="s">
        <v>179</v>
      </c>
      <c r="AU272" s="247" t="s">
        <v>86</v>
      </c>
      <c r="AY272" s="18" t="s">
        <v>177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8" t="s">
        <v>84</v>
      </c>
      <c r="BK272" s="248">
        <f>ROUND(I272*H272,2)</f>
        <v>0</v>
      </c>
      <c r="BL272" s="18" t="s">
        <v>184</v>
      </c>
      <c r="BM272" s="247" t="s">
        <v>439</v>
      </c>
    </row>
    <row r="273" s="2" customFormat="1" ht="16.5" customHeight="1">
      <c r="A273" s="39"/>
      <c r="B273" s="40"/>
      <c r="C273" s="293" t="s">
        <v>440</v>
      </c>
      <c r="D273" s="293" t="s">
        <v>375</v>
      </c>
      <c r="E273" s="294" t="s">
        <v>1595</v>
      </c>
      <c r="F273" s="295" t="s">
        <v>1596</v>
      </c>
      <c r="G273" s="296" t="s">
        <v>429</v>
      </c>
      <c r="H273" s="297">
        <v>11</v>
      </c>
      <c r="I273" s="298"/>
      <c r="J273" s="299">
        <f>ROUND(I273*H273,2)</f>
        <v>0</v>
      </c>
      <c r="K273" s="295" t="s">
        <v>183</v>
      </c>
      <c r="L273" s="300"/>
      <c r="M273" s="301" t="s">
        <v>1</v>
      </c>
      <c r="N273" s="302" t="s">
        <v>41</v>
      </c>
      <c r="O273" s="92"/>
      <c r="P273" s="245">
        <f>O273*H273</f>
        <v>0</v>
      </c>
      <c r="Q273" s="245">
        <v>0</v>
      </c>
      <c r="R273" s="245">
        <f>Q273*H273</f>
        <v>0</v>
      </c>
      <c r="S273" s="245">
        <v>0</v>
      </c>
      <c r="T273" s="24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7" t="s">
        <v>198</v>
      </c>
      <c r="AT273" s="247" t="s">
        <v>375</v>
      </c>
      <c r="AU273" s="247" t="s">
        <v>86</v>
      </c>
      <c r="AY273" s="18" t="s">
        <v>177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8" t="s">
        <v>84</v>
      </c>
      <c r="BK273" s="248">
        <f>ROUND(I273*H273,2)</f>
        <v>0</v>
      </c>
      <c r="BL273" s="18" t="s">
        <v>184</v>
      </c>
      <c r="BM273" s="247" t="s">
        <v>443</v>
      </c>
    </row>
    <row r="274" s="12" customFormat="1" ht="22.8" customHeight="1">
      <c r="A274" s="12"/>
      <c r="B274" s="220"/>
      <c r="C274" s="221"/>
      <c r="D274" s="222" t="s">
        <v>75</v>
      </c>
      <c r="E274" s="234" t="s">
        <v>712</v>
      </c>
      <c r="F274" s="234" t="s">
        <v>713</v>
      </c>
      <c r="G274" s="221"/>
      <c r="H274" s="221"/>
      <c r="I274" s="224"/>
      <c r="J274" s="235">
        <f>BK274</f>
        <v>0</v>
      </c>
      <c r="K274" s="221"/>
      <c r="L274" s="226"/>
      <c r="M274" s="227"/>
      <c r="N274" s="228"/>
      <c r="O274" s="228"/>
      <c r="P274" s="229">
        <f>P275</f>
        <v>0</v>
      </c>
      <c r="Q274" s="228"/>
      <c r="R274" s="229">
        <f>R275</f>
        <v>0</v>
      </c>
      <c r="S274" s="228"/>
      <c r="T274" s="230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31" t="s">
        <v>84</v>
      </c>
      <c r="AT274" s="232" t="s">
        <v>75</v>
      </c>
      <c r="AU274" s="232" t="s">
        <v>84</v>
      </c>
      <c r="AY274" s="231" t="s">
        <v>177</v>
      </c>
      <c r="BK274" s="233">
        <f>BK275</f>
        <v>0</v>
      </c>
    </row>
    <row r="275" s="2" customFormat="1" ht="33" customHeight="1">
      <c r="A275" s="39"/>
      <c r="B275" s="40"/>
      <c r="C275" s="236" t="s">
        <v>319</v>
      </c>
      <c r="D275" s="236" t="s">
        <v>179</v>
      </c>
      <c r="E275" s="237" t="s">
        <v>1597</v>
      </c>
      <c r="F275" s="238" t="s">
        <v>1598</v>
      </c>
      <c r="G275" s="239" t="s">
        <v>242</v>
      </c>
      <c r="H275" s="240">
        <v>255.68700000000001</v>
      </c>
      <c r="I275" s="241"/>
      <c r="J275" s="242">
        <f>ROUND(I275*H275,2)</f>
        <v>0</v>
      </c>
      <c r="K275" s="238" t="s">
        <v>183</v>
      </c>
      <c r="L275" s="45"/>
      <c r="M275" s="304" t="s">
        <v>1</v>
      </c>
      <c r="N275" s="305" t="s">
        <v>41</v>
      </c>
      <c r="O275" s="306"/>
      <c r="P275" s="307">
        <f>O275*H275</f>
        <v>0</v>
      </c>
      <c r="Q275" s="307">
        <v>0</v>
      </c>
      <c r="R275" s="307">
        <f>Q275*H275</f>
        <v>0</v>
      </c>
      <c r="S275" s="307">
        <v>0</v>
      </c>
      <c r="T275" s="30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7" t="s">
        <v>184</v>
      </c>
      <c r="AT275" s="247" t="s">
        <v>179</v>
      </c>
      <c r="AU275" s="247" t="s">
        <v>86</v>
      </c>
      <c r="AY275" s="18" t="s">
        <v>177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8" t="s">
        <v>84</v>
      </c>
      <c r="BK275" s="248">
        <f>ROUND(I275*H275,2)</f>
        <v>0</v>
      </c>
      <c r="BL275" s="18" t="s">
        <v>184</v>
      </c>
      <c r="BM275" s="247" t="s">
        <v>448</v>
      </c>
    </row>
    <row r="276" s="2" customFormat="1" ht="6.96" customHeight="1">
      <c r="A276" s="39"/>
      <c r="B276" s="67"/>
      <c r="C276" s="68"/>
      <c r="D276" s="68"/>
      <c r="E276" s="68"/>
      <c r="F276" s="68"/>
      <c r="G276" s="68"/>
      <c r="H276" s="68"/>
      <c r="I276" s="184"/>
      <c r="J276" s="68"/>
      <c r="K276" s="68"/>
      <c r="L276" s="45"/>
      <c r="M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</row>
  </sheetData>
  <sheetProtection sheet="1" autoFilter="0" formatColumns="0" formatRows="0" objects="1" scenarios="1" spinCount="100000" saltValue="S39LOYWDmkynKC0uUCm2DMblFLZCed7VdMBNUGMcui9Iuj1L9fHw8zKdJ907OjMuwDxjnpVo9gXlU3iapomdqQ==" hashValue="E/kVclpOfGxyOA4VXEhjzk0u1KxuNym4Gh3ujkA3fdXLjyfOZUjJvAq63E5BdMrArroucfXJmb3+iKtuCZt6Cg==" algorithmName="SHA-512" password="CC35"/>
  <autoFilter ref="C122:K27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1683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ROUND((SUM(BE121:BE186)),  2)</f>
        <v>0</v>
      </c>
      <c r="G33" s="39"/>
      <c r="H33" s="39"/>
      <c r="I33" s="163">
        <v>0.20999999999999999</v>
      </c>
      <c r="J33" s="162">
        <f>ROUND(((SUM(BE121:BE186))*I33),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ROUND((SUM(BF121:BF186)),  2)</f>
        <v>0</v>
      </c>
      <c r="G34" s="39"/>
      <c r="H34" s="39"/>
      <c r="I34" s="163">
        <v>0.14999999999999999</v>
      </c>
      <c r="J34" s="162">
        <f>ROUND(((SUM(BF121:BF186))*I34),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ROUND((SUM(BG121:BG186)),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ROUND((SUM(BH121:BH186)),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ROUND((SUM(BI121:BI186)),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SO-04C - Odvodnění plochy P3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J122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J123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148</v>
      </c>
      <c r="E99" s="204"/>
      <c r="F99" s="204"/>
      <c r="G99" s="204"/>
      <c r="H99" s="204"/>
      <c r="I99" s="205"/>
      <c r="J99" s="206">
        <f>J166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1031</v>
      </c>
      <c r="E100" s="204"/>
      <c r="F100" s="204"/>
      <c r="G100" s="204"/>
      <c r="H100" s="204"/>
      <c r="I100" s="205"/>
      <c r="J100" s="206">
        <f>J175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696</v>
      </c>
      <c r="E101" s="204"/>
      <c r="F101" s="204"/>
      <c r="G101" s="204"/>
      <c r="H101" s="204"/>
      <c r="I101" s="205"/>
      <c r="J101" s="206">
        <f>J185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45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184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187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162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8" t="str">
        <f>E7</f>
        <v>Vybíralka 25</v>
      </c>
      <c r="F111" s="33"/>
      <c r="G111" s="33"/>
      <c r="H111" s="33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137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SO-04C - Odvodnění plochy P3</v>
      </c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148" t="s">
        <v>22</v>
      </c>
      <c r="J115" s="80" t="str">
        <f>IF(J12="","",J12)</f>
        <v>26. 3. 2020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E15</f>
        <v>Městská část Praha 14</v>
      </c>
      <c r="G117" s="41"/>
      <c r="H117" s="41"/>
      <c r="I117" s="148" t="s">
        <v>31</v>
      </c>
      <c r="J117" s="37" t="str">
        <f>E21</f>
        <v>Dvořák architekti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148" t="s">
        <v>34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8"/>
      <c r="B120" s="209"/>
      <c r="C120" s="210" t="s">
        <v>163</v>
      </c>
      <c r="D120" s="211" t="s">
        <v>61</v>
      </c>
      <c r="E120" s="211" t="s">
        <v>57</v>
      </c>
      <c r="F120" s="211" t="s">
        <v>58</v>
      </c>
      <c r="G120" s="211" t="s">
        <v>164</v>
      </c>
      <c r="H120" s="211" t="s">
        <v>165</v>
      </c>
      <c r="I120" s="212" t="s">
        <v>166</v>
      </c>
      <c r="J120" s="211" t="s">
        <v>141</v>
      </c>
      <c r="K120" s="213" t="s">
        <v>167</v>
      </c>
      <c r="L120" s="214"/>
      <c r="M120" s="101" t="s">
        <v>1</v>
      </c>
      <c r="N120" s="102" t="s">
        <v>40</v>
      </c>
      <c r="O120" s="102" t="s">
        <v>168</v>
      </c>
      <c r="P120" s="102" t="s">
        <v>169</v>
      </c>
      <c r="Q120" s="102" t="s">
        <v>170</v>
      </c>
      <c r="R120" s="102" t="s">
        <v>171</v>
      </c>
      <c r="S120" s="102" t="s">
        <v>172</v>
      </c>
      <c r="T120" s="103" t="s">
        <v>173</v>
      </c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</row>
    <row r="121" s="2" customFormat="1" ht="22.8" customHeight="1">
      <c r="A121" s="39"/>
      <c r="B121" s="40"/>
      <c r="C121" s="108" t="s">
        <v>174</v>
      </c>
      <c r="D121" s="41"/>
      <c r="E121" s="41"/>
      <c r="F121" s="41"/>
      <c r="G121" s="41"/>
      <c r="H121" s="41"/>
      <c r="I121" s="145"/>
      <c r="J121" s="215">
        <f>BK121</f>
        <v>0</v>
      </c>
      <c r="K121" s="41"/>
      <c r="L121" s="45"/>
      <c r="M121" s="104"/>
      <c r="N121" s="216"/>
      <c r="O121" s="105"/>
      <c r="P121" s="217">
        <f>P122</f>
        <v>0</v>
      </c>
      <c r="Q121" s="105"/>
      <c r="R121" s="217">
        <f>R122</f>
        <v>0</v>
      </c>
      <c r="S121" s="105"/>
      <c r="T121" s="218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143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75</v>
      </c>
      <c r="E122" s="223" t="s">
        <v>175</v>
      </c>
      <c r="F122" s="223" t="s">
        <v>176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P123+P166+P175+P185</f>
        <v>0</v>
      </c>
      <c r="Q122" s="228"/>
      <c r="R122" s="229">
        <f>R123+R166+R175+R185</f>
        <v>0</v>
      </c>
      <c r="S122" s="228"/>
      <c r="T122" s="230">
        <f>T123+T166+T175+T185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75</v>
      </c>
      <c r="AU122" s="232" t="s">
        <v>76</v>
      </c>
      <c r="AY122" s="231" t="s">
        <v>177</v>
      </c>
      <c r="BK122" s="233">
        <f>BK123+BK166+BK175+BK185</f>
        <v>0</v>
      </c>
    </row>
    <row r="123" s="12" customFormat="1" ht="22.8" customHeight="1">
      <c r="A123" s="12"/>
      <c r="B123" s="220"/>
      <c r="C123" s="221"/>
      <c r="D123" s="222" t="s">
        <v>75</v>
      </c>
      <c r="E123" s="234" t="s">
        <v>84</v>
      </c>
      <c r="F123" s="234" t="s">
        <v>178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SUM(P124:P165)</f>
        <v>0</v>
      </c>
      <c r="Q123" s="228"/>
      <c r="R123" s="229">
        <f>SUM(R124:R165)</f>
        <v>0</v>
      </c>
      <c r="S123" s="228"/>
      <c r="T123" s="230">
        <f>SUM(T124:T165)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75</v>
      </c>
      <c r="AU123" s="232" t="s">
        <v>84</v>
      </c>
      <c r="AY123" s="231" t="s">
        <v>177</v>
      </c>
      <c r="BK123" s="233">
        <f>SUM(BK124:BK165)</f>
        <v>0</v>
      </c>
    </row>
    <row r="124" s="2" customFormat="1" ht="21.75" customHeight="1">
      <c r="A124" s="39"/>
      <c r="B124" s="40"/>
      <c r="C124" s="236" t="s">
        <v>84</v>
      </c>
      <c r="D124" s="236" t="s">
        <v>179</v>
      </c>
      <c r="E124" s="237" t="s">
        <v>1438</v>
      </c>
      <c r="F124" s="238" t="s">
        <v>1439</v>
      </c>
      <c r="G124" s="239" t="s">
        <v>1440</v>
      </c>
      <c r="H124" s="240">
        <v>84</v>
      </c>
      <c r="I124" s="241"/>
      <c r="J124" s="242">
        <f>ROUND(I124*H124,2)</f>
        <v>0</v>
      </c>
      <c r="K124" s="238" t="s">
        <v>183</v>
      </c>
      <c r="L124" s="45"/>
      <c r="M124" s="243" t="s">
        <v>1</v>
      </c>
      <c r="N124" s="244" t="s">
        <v>41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184</v>
      </c>
      <c r="AT124" s="247" t="s">
        <v>179</v>
      </c>
      <c r="AU124" s="247" t="s">
        <v>86</v>
      </c>
      <c r="AY124" s="18" t="s">
        <v>177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84</v>
      </c>
      <c r="BK124" s="248">
        <f>ROUND(I124*H124,2)</f>
        <v>0</v>
      </c>
      <c r="BL124" s="18" t="s">
        <v>184</v>
      </c>
      <c r="BM124" s="247" t="s">
        <v>86</v>
      </c>
    </row>
    <row r="125" s="2" customFormat="1" ht="44.25" customHeight="1">
      <c r="A125" s="39"/>
      <c r="B125" s="40"/>
      <c r="C125" s="236" t="s">
        <v>86</v>
      </c>
      <c r="D125" s="236" t="s">
        <v>179</v>
      </c>
      <c r="E125" s="237" t="s">
        <v>1684</v>
      </c>
      <c r="F125" s="238" t="s">
        <v>1685</v>
      </c>
      <c r="G125" s="239" t="s">
        <v>182</v>
      </c>
      <c r="H125" s="240">
        <v>182.59999999999999</v>
      </c>
      <c r="I125" s="241"/>
      <c r="J125" s="242">
        <f>ROUND(I125*H125,2)</f>
        <v>0</v>
      </c>
      <c r="K125" s="238" t="s">
        <v>183</v>
      </c>
      <c r="L125" s="45"/>
      <c r="M125" s="243" t="s">
        <v>1</v>
      </c>
      <c r="N125" s="244" t="s">
        <v>41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184</v>
      </c>
      <c r="AT125" s="247" t="s">
        <v>179</v>
      </c>
      <c r="AU125" s="247" t="s">
        <v>86</v>
      </c>
      <c r="AY125" s="18" t="s">
        <v>177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84</v>
      </c>
      <c r="BK125" s="248">
        <f>ROUND(I125*H125,2)</f>
        <v>0</v>
      </c>
      <c r="BL125" s="18" t="s">
        <v>184</v>
      </c>
      <c r="BM125" s="247" t="s">
        <v>184</v>
      </c>
    </row>
    <row r="126" s="15" customFormat="1">
      <c r="A126" s="15"/>
      <c r="B126" s="272"/>
      <c r="C126" s="273"/>
      <c r="D126" s="251" t="s">
        <v>185</v>
      </c>
      <c r="E126" s="274" t="s">
        <v>1</v>
      </c>
      <c r="F126" s="275" t="s">
        <v>1686</v>
      </c>
      <c r="G126" s="273"/>
      <c r="H126" s="274" t="s">
        <v>1</v>
      </c>
      <c r="I126" s="276"/>
      <c r="J126" s="273"/>
      <c r="K126" s="273"/>
      <c r="L126" s="277"/>
      <c r="M126" s="278"/>
      <c r="N126" s="279"/>
      <c r="O126" s="279"/>
      <c r="P126" s="279"/>
      <c r="Q126" s="279"/>
      <c r="R126" s="279"/>
      <c r="S126" s="279"/>
      <c r="T126" s="280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81" t="s">
        <v>185</v>
      </c>
      <c r="AU126" s="281" t="s">
        <v>86</v>
      </c>
      <c r="AV126" s="15" t="s">
        <v>84</v>
      </c>
      <c r="AW126" s="15" t="s">
        <v>33</v>
      </c>
      <c r="AX126" s="15" t="s">
        <v>76</v>
      </c>
      <c r="AY126" s="281" t="s">
        <v>177</v>
      </c>
    </row>
    <row r="127" s="13" customFormat="1">
      <c r="A127" s="13"/>
      <c r="B127" s="249"/>
      <c r="C127" s="250"/>
      <c r="D127" s="251" t="s">
        <v>185</v>
      </c>
      <c r="E127" s="252" t="s">
        <v>1</v>
      </c>
      <c r="F127" s="253" t="s">
        <v>1687</v>
      </c>
      <c r="G127" s="250"/>
      <c r="H127" s="254">
        <v>182.59999999999999</v>
      </c>
      <c r="I127" s="255"/>
      <c r="J127" s="250"/>
      <c r="K127" s="250"/>
      <c r="L127" s="256"/>
      <c r="M127" s="257"/>
      <c r="N127" s="258"/>
      <c r="O127" s="258"/>
      <c r="P127" s="258"/>
      <c r="Q127" s="258"/>
      <c r="R127" s="258"/>
      <c r="S127" s="258"/>
      <c r="T127" s="25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0" t="s">
        <v>185</v>
      </c>
      <c r="AU127" s="260" t="s">
        <v>86</v>
      </c>
      <c r="AV127" s="13" t="s">
        <v>86</v>
      </c>
      <c r="AW127" s="13" t="s">
        <v>33</v>
      </c>
      <c r="AX127" s="13" t="s">
        <v>76</v>
      </c>
      <c r="AY127" s="260" t="s">
        <v>177</v>
      </c>
    </row>
    <row r="128" s="14" customFormat="1">
      <c r="A128" s="14"/>
      <c r="B128" s="261"/>
      <c r="C128" s="262"/>
      <c r="D128" s="251" t="s">
        <v>185</v>
      </c>
      <c r="E128" s="263" t="s">
        <v>1</v>
      </c>
      <c r="F128" s="264" t="s">
        <v>187</v>
      </c>
      <c r="G128" s="262"/>
      <c r="H128" s="265">
        <v>182.59999999999999</v>
      </c>
      <c r="I128" s="266"/>
      <c r="J128" s="262"/>
      <c r="K128" s="262"/>
      <c r="L128" s="267"/>
      <c r="M128" s="268"/>
      <c r="N128" s="269"/>
      <c r="O128" s="269"/>
      <c r="P128" s="269"/>
      <c r="Q128" s="269"/>
      <c r="R128" s="269"/>
      <c r="S128" s="269"/>
      <c r="T128" s="27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1" t="s">
        <v>185</v>
      </c>
      <c r="AU128" s="271" t="s">
        <v>86</v>
      </c>
      <c r="AV128" s="14" t="s">
        <v>184</v>
      </c>
      <c r="AW128" s="14" t="s">
        <v>33</v>
      </c>
      <c r="AX128" s="14" t="s">
        <v>84</v>
      </c>
      <c r="AY128" s="271" t="s">
        <v>177</v>
      </c>
    </row>
    <row r="129" s="2" customFormat="1" ht="44.25" customHeight="1">
      <c r="A129" s="39"/>
      <c r="B129" s="40"/>
      <c r="C129" s="236" t="s">
        <v>192</v>
      </c>
      <c r="D129" s="236" t="s">
        <v>179</v>
      </c>
      <c r="E129" s="237" t="s">
        <v>1688</v>
      </c>
      <c r="F129" s="238" t="s">
        <v>1689</v>
      </c>
      <c r="G129" s="239" t="s">
        <v>182</v>
      </c>
      <c r="H129" s="240">
        <v>182.59999999999999</v>
      </c>
      <c r="I129" s="241"/>
      <c r="J129" s="242">
        <f>ROUND(I129*H129,2)</f>
        <v>0</v>
      </c>
      <c r="K129" s="238" t="s">
        <v>183</v>
      </c>
      <c r="L129" s="45"/>
      <c r="M129" s="243" t="s">
        <v>1</v>
      </c>
      <c r="N129" s="244" t="s">
        <v>41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184</v>
      </c>
      <c r="AT129" s="247" t="s">
        <v>179</v>
      </c>
      <c r="AU129" s="247" t="s">
        <v>86</v>
      </c>
      <c r="AY129" s="18" t="s">
        <v>177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84</v>
      </c>
      <c r="BK129" s="248">
        <f>ROUND(I129*H129,2)</f>
        <v>0</v>
      </c>
      <c r="BL129" s="18" t="s">
        <v>184</v>
      </c>
      <c r="BM129" s="247" t="s">
        <v>195</v>
      </c>
    </row>
    <row r="130" s="2" customFormat="1" ht="33" customHeight="1">
      <c r="A130" s="39"/>
      <c r="B130" s="40"/>
      <c r="C130" s="236" t="s">
        <v>184</v>
      </c>
      <c r="D130" s="236" t="s">
        <v>179</v>
      </c>
      <c r="E130" s="237" t="s">
        <v>1048</v>
      </c>
      <c r="F130" s="238" t="s">
        <v>1049</v>
      </c>
      <c r="G130" s="239" t="s">
        <v>182</v>
      </c>
      <c r="H130" s="240">
        <v>9.8000000000000007</v>
      </c>
      <c r="I130" s="241"/>
      <c r="J130" s="242">
        <f>ROUND(I130*H130,2)</f>
        <v>0</v>
      </c>
      <c r="K130" s="238" t="s">
        <v>183</v>
      </c>
      <c r="L130" s="45"/>
      <c r="M130" s="243" t="s">
        <v>1</v>
      </c>
      <c r="N130" s="244" t="s">
        <v>41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184</v>
      </c>
      <c r="AT130" s="247" t="s">
        <v>179</v>
      </c>
      <c r="AU130" s="247" t="s">
        <v>86</v>
      </c>
      <c r="AY130" s="18" t="s">
        <v>177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84</v>
      </c>
      <c r="BK130" s="248">
        <f>ROUND(I130*H130,2)</f>
        <v>0</v>
      </c>
      <c r="BL130" s="18" t="s">
        <v>184</v>
      </c>
      <c r="BM130" s="247" t="s">
        <v>198</v>
      </c>
    </row>
    <row r="131" s="15" customFormat="1">
      <c r="A131" s="15"/>
      <c r="B131" s="272"/>
      <c r="C131" s="273"/>
      <c r="D131" s="251" t="s">
        <v>185</v>
      </c>
      <c r="E131" s="274" t="s">
        <v>1</v>
      </c>
      <c r="F131" s="275" t="s">
        <v>1690</v>
      </c>
      <c r="G131" s="273"/>
      <c r="H131" s="274" t="s">
        <v>1</v>
      </c>
      <c r="I131" s="276"/>
      <c r="J131" s="273"/>
      <c r="K131" s="273"/>
      <c r="L131" s="277"/>
      <c r="M131" s="278"/>
      <c r="N131" s="279"/>
      <c r="O131" s="279"/>
      <c r="P131" s="279"/>
      <c r="Q131" s="279"/>
      <c r="R131" s="279"/>
      <c r="S131" s="279"/>
      <c r="T131" s="28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1" t="s">
        <v>185</v>
      </c>
      <c r="AU131" s="281" t="s">
        <v>86</v>
      </c>
      <c r="AV131" s="15" t="s">
        <v>84</v>
      </c>
      <c r="AW131" s="15" t="s">
        <v>33</v>
      </c>
      <c r="AX131" s="15" t="s">
        <v>76</v>
      </c>
      <c r="AY131" s="281" t="s">
        <v>177</v>
      </c>
    </row>
    <row r="132" s="13" customFormat="1">
      <c r="A132" s="13"/>
      <c r="B132" s="249"/>
      <c r="C132" s="250"/>
      <c r="D132" s="251" t="s">
        <v>185</v>
      </c>
      <c r="E132" s="252" t="s">
        <v>1</v>
      </c>
      <c r="F132" s="253" t="s">
        <v>1691</v>
      </c>
      <c r="G132" s="250"/>
      <c r="H132" s="254">
        <v>9.8000000000000007</v>
      </c>
      <c r="I132" s="255"/>
      <c r="J132" s="250"/>
      <c r="K132" s="250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185</v>
      </c>
      <c r="AU132" s="260" t="s">
        <v>86</v>
      </c>
      <c r="AV132" s="13" t="s">
        <v>86</v>
      </c>
      <c r="AW132" s="13" t="s">
        <v>33</v>
      </c>
      <c r="AX132" s="13" t="s">
        <v>76</v>
      </c>
      <c r="AY132" s="260" t="s">
        <v>177</v>
      </c>
    </row>
    <row r="133" s="14" customFormat="1">
      <c r="A133" s="14"/>
      <c r="B133" s="261"/>
      <c r="C133" s="262"/>
      <c r="D133" s="251" t="s">
        <v>185</v>
      </c>
      <c r="E133" s="263" t="s">
        <v>1</v>
      </c>
      <c r="F133" s="264" t="s">
        <v>187</v>
      </c>
      <c r="G133" s="262"/>
      <c r="H133" s="265">
        <v>9.8000000000000007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185</v>
      </c>
      <c r="AU133" s="271" t="s">
        <v>86</v>
      </c>
      <c r="AV133" s="14" t="s">
        <v>184</v>
      </c>
      <c r="AW133" s="14" t="s">
        <v>33</v>
      </c>
      <c r="AX133" s="14" t="s">
        <v>84</v>
      </c>
      <c r="AY133" s="271" t="s">
        <v>177</v>
      </c>
    </row>
    <row r="134" s="2" customFormat="1" ht="44.25" customHeight="1">
      <c r="A134" s="39"/>
      <c r="B134" s="40"/>
      <c r="C134" s="236" t="s">
        <v>202</v>
      </c>
      <c r="D134" s="236" t="s">
        <v>179</v>
      </c>
      <c r="E134" s="237" t="s">
        <v>1055</v>
      </c>
      <c r="F134" s="238" t="s">
        <v>1056</v>
      </c>
      <c r="G134" s="239" t="s">
        <v>182</v>
      </c>
      <c r="H134" s="240">
        <v>9.8000000000000007</v>
      </c>
      <c r="I134" s="241"/>
      <c r="J134" s="242">
        <f>ROUND(I134*H134,2)</f>
        <v>0</v>
      </c>
      <c r="K134" s="238" t="s">
        <v>183</v>
      </c>
      <c r="L134" s="45"/>
      <c r="M134" s="243" t="s">
        <v>1</v>
      </c>
      <c r="N134" s="244" t="s">
        <v>41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184</v>
      </c>
      <c r="AT134" s="247" t="s">
        <v>179</v>
      </c>
      <c r="AU134" s="247" t="s">
        <v>86</v>
      </c>
      <c r="AY134" s="18" t="s">
        <v>177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84</v>
      </c>
      <c r="BK134" s="248">
        <f>ROUND(I134*H134,2)</f>
        <v>0</v>
      </c>
      <c r="BL134" s="18" t="s">
        <v>184</v>
      </c>
      <c r="BM134" s="247" t="s">
        <v>205</v>
      </c>
    </row>
    <row r="135" s="2" customFormat="1" ht="33" customHeight="1">
      <c r="A135" s="39"/>
      <c r="B135" s="40"/>
      <c r="C135" s="236" t="s">
        <v>195</v>
      </c>
      <c r="D135" s="236" t="s">
        <v>179</v>
      </c>
      <c r="E135" s="237" t="s">
        <v>1066</v>
      </c>
      <c r="F135" s="238" t="s">
        <v>1067</v>
      </c>
      <c r="G135" s="239" t="s">
        <v>227</v>
      </c>
      <c r="H135" s="240">
        <v>14</v>
      </c>
      <c r="I135" s="241"/>
      <c r="J135" s="242">
        <f>ROUND(I135*H135,2)</f>
        <v>0</v>
      </c>
      <c r="K135" s="238" t="s">
        <v>183</v>
      </c>
      <c r="L135" s="45"/>
      <c r="M135" s="243" t="s">
        <v>1</v>
      </c>
      <c r="N135" s="244" t="s">
        <v>41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184</v>
      </c>
      <c r="AT135" s="247" t="s">
        <v>179</v>
      </c>
      <c r="AU135" s="247" t="s">
        <v>86</v>
      </c>
      <c r="AY135" s="18" t="s">
        <v>177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84</v>
      </c>
      <c r="BK135" s="248">
        <f>ROUND(I135*H135,2)</f>
        <v>0</v>
      </c>
      <c r="BL135" s="18" t="s">
        <v>184</v>
      </c>
      <c r="BM135" s="247" t="s">
        <v>208</v>
      </c>
    </row>
    <row r="136" s="13" customFormat="1">
      <c r="A136" s="13"/>
      <c r="B136" s="249"/>
      <c r="C136" s="250"/>
      <c r="D136" s="251" t="s">
        <v>185</v>
      </c>
      <c r="E136" s="252" t="s">
        <v>1</v>
      </c>
      <c r="F136" s="253" t="s">
        <v>1692</v>
      </c>
      <c r="G136" s="250"/>
      <c r="H136" s="254">
        <v>14</v>
      </c>
      <c r="I136" s="255"/>
      <c r="J136" s="250"/>
      <c r="K136" s="250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185</v>
      </c>
      <c r="AU136" s="260" t="s">
        <v>86</v>
      </c>
      <c r="AV136" s="13" t="s">
        <v>86</v>
      </c>
      <c r="AW136" s="13" t="s">
        <v>33</v>
      </c>
      <c r="AX136" s="13" t="s">
        <v>76</v>
      </c>
      <c r="AY136" s="260" t="s">
        <v>177</v>
      </c>
    </row>
    <row r="137" s="14" customFormat="1">
      <c r="A137" s="14"/>
      <c r="B137" s="261"/>
      <c r="C137" s="262"/>
      <c r="D137" s="251" t="s">
        <v>185</v>
      </c>
      <c r="E137" s="263" t="s">
        <v>1</v>
      </c>
      <c r="F137" s="264" t="s">
        <v>187</v>
      </c>
      <c r="G137" s="262"/>
      <c r="H137" s="265">
        <v>14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185</v>
      </c>
      <c r="AU137" s="271" t="s">
        <v>86</v>
      </c>
      <c r="AV137" s="14" t="s">
        <v>184</v>
      </c>
      <c r="AW137" s="14" t="s">
        <v>33</v>
      </c>
      <c r="AX137" s="14" t="s">
        <v>84</v>
      </c>
      <c r="AY137" s="271" t="s">
        <v>177</v>
      </c>
    </row>
    <row r="138" s="2" customFormat="1" ht="33" customHeight="1">
      <c r="A138" s="39"/>
      <c r="B138" s="40"/>
      <c r="C138" s="236" t="s">
        <v>211</v>
      </c>
      <c r="D138" s="236" t="s">
        <v>179</v>
      </c>
      <c r="E138" s="237" t="s">
        <v>1069</v>
      </c>
      <c r="F138" s="238" t="s">
        <v>1070</v>
      </c>
      <c r="G138" s="239" t="s">
        <v>227</v>
      </c>
      <c r="H138" s="240">
        <v>14</v>
      </c>
      <c r="I138" s="241"/>
      <c r="J138" s="242">
        <f>ROUND(I138*H138,2)</f>
        <v>0</v>
      </c>
      <c r="K138" s="238" t="s">
        <v>183</v>
      </c>
      <c r="L138" s="45"/>
      <c r="M138" s="243" t="s">
        <v>1</v>
      </c>
      <c r="N138" s="244" t="s">
        <v>41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184</v>
      </c>
      <c r="AT138" s="247" t="s">
        <v>179</v>
      </c>
      <c r="AU138" s="247" t="s">
        <v>86</v>
      </c>
      <c r="AY138" s="18" t="s">
        <v>177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84</v>
      </c>
      <c r="BK138" s="248">
        <f>ROUND(I138*H138,2)</f>
        <v>0</v>
      </c>
      <c r="BL138" s="18" t="s">
        <v>184</v>
      </c>
      <c r="BM138" s="247" t="s">
        <v>214</v>
      </c>
    </row>
    <row r="139" s="2" customFormat="1" ht="44.25" customHeight="1">
      <c r="A139" s="39"/>
      <c r="B139" s="40"/>
      <c r="C139" s="236" t="s">
        <v>198</v>
      </c>
      <c r="D139" s="236" t="s">
        <v>179</v>
      </c>
      <c r="E139" s="237" t="s">
        <v>206</v>
      </c>
      <c r="F139" s="238" t="s">
        <v>207</v>
      </c>
      <c r="G139" s="239" t="s">
        <v>182</v>
      </c>
      <c r="H139" s="240">
        <v>192.40000000000001</v>
      </c>
      <c r="I139" s="241"/>
      <c r="J139" s="242">
        <f>ROUND(I139*H139,2)</f>
        <v>0</v>
      </c>
      <c r="K139" s="238" t="s">
        <v>183</v>
      </c>
      <c r="L139" s="45"/>
      <c r="M139" s="243" t="s">
        <v>1</v>
      </c>
      <c r="N139" s="244" t="s">
        <v>41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184</v>
      </c>
      <c r="AT139" s="247" t="s">
        <v>179</v>
      </c>
      <c r="AU139" s="247" t="s">
        <v>86</v>
      </c>
      <c r="AY139" s="18" t="s">
        <v>177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84</v>
      </c>
      <c r="BK139" s="248">
        <f>ROUND(I139*H139,2)</f>
        <v>0</v>
      </c>
      <c r="BL139" s="18" t="s">
        <v>184</v>
      </c>
      <c r="BM139" s="247" t="s">
        <v>217</v>
      </c>
    </row>
    <row r="140" s="15" customFormat="1">
      <c r="A140" s="15"/>
      <c r="B140" s="272"/>
      <c r="C140" s="273"/>
      <c r="D140" s="251" t="s">
        <v>185</v>
      </c>
      <c r="E140" s="274" t="s">
        <v>1</v>
      </c>
      <c r="F140" s="275" t="s">
        <v>209</v>
      </c>
      <c r="G140" s="273"/>
      <c r="H140" s="274" t="s">
        <v>1</v>
      </c>
      <c r="I140" s="276"/>
      <c r="J140" s="273"/>
      <c r="K140" s="273"/>
      <c r="L140" s="277"/>
      <c r="M140" s="278"/>
      <c r="N140" s="279"/>
      <c r="O140" s="279"/>
      <c r="P140" s="279"/>
      <c r="Q140" s="279"/>
      <c r="R140" s="279"/>
      <c r="S140" s="279"/>
      <c r="T140" s="28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1" t="s">
        <v>185</v>
      </c>
      <c r="AU140" s="281" t="s">
        <v>86</v>
      </c>
      <c r="AV140" s="15" t="s">
        <v>84</v>
      </c>
      <c r="AW140" s="15" t="s">
        <v>33</v>
      </c>
      <c r="AX140" s="15" t="s">
        <v>76</v>
      </c>
      <c r="AY140" s="281" t="s">
        <v>177</v>
      </c>
    </row>
    <row r="141" s="13" customFormat="1">
      <c r="A141" s="13"/>
      <c r="B141" s="249"/>
      <c r="C141" s="250"/>
      <c r="D141" s="251" t="s">
        <v>185</v>
      </c>
      <c r="E141" s="252" t="s">
        <v>1</v>
      </c>
      <c r="F141" s="253" t="s">
        <v>1693</v>
      </c>
      <c r="G141" s="250"/>
      <c r="H141" s="254">
        <v>192.40000000000001</v>
      </c>
      <c r="I141" s="255"/>
      <c r="J141" s="250"/>
      <c r="K141" s="250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185</v>
      </c>
      <c r="AU141" s="260" t="s">
        <v>86</v>
      </c>
      <c r="AV141" s="13" t="s">
        <v>86</v>
      </c>
      <c r="AW141" s="13" t="s">
        <v>33</v>
      </c>
      <c r="AX141" s="13" t="s">
        <v>76</v>
      </c>
      <c r="AY141" s="260" t="s">
        <v>177</v>
      </c>
    </row>
    <row r="142" s="14" customFormat="1">
      <c r="A142" s="14"/>
      <c r="B142" s="261"/>
      <c r="C142" s="262"/>
      <c r="D142" s="251" t="s">
        <v>185</v>
      </c>
      <c r="E142" s="263" t="s">
        <v>1</v>
      </c>
      <c r="F142" s="264" t="s">
        <v>187</v>
      </c>
      <c r="G142" s="262"/>
      <c r="H142" s="265">
        <v>192.40000000000001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185</v>
      </c>
      <c r="AU142" s="271" t="s">
        <v>86</v>
      </c>
      <c r="AV142" s="14" t="s">
        <v>184</v>
      </c>
      <c r="AW142" s="14" t="s">
        <v>33</v>
      </c>
      <c r="AX142" s="14" t="s">
        <v>84</v>
      </c>
      <c r="AY142" s="271" t="s">
        <v>177</v>
      </c>
    </row>
    <row r="143" s="2" customFormat="1" ht="55.5" customHeight="1">
      <c r="A143" s="39"/>
      <c r="B143" s="40"/>
      <c r="C143" s="236" t="s">
        <v>219</v>
      </c>
      <c r="D143" s="236" t="s">
        <v>179</v>
      </c>
      <c r="E143" s="237" t="s">
        <v>707</v>
      </c>
      <c r="F143" s="238" t="s">
        <v>708</v>
      </c>
      <c r="G143" s="239" t="s">
        <v>182</v>
      </c>
      <c r="H143" s="240">
        <v>29.899999999999999</v>
      </c>
      <c r="I143" s="241"/>
      <c r="J143" s="242">
        <f>ROUND(I143*H143,2)</f>
        <v>0</v>
      </c>
      <c r="K143" s="238" t="s">
        <v>183</v>
      </c>
      <c r="L143" s="45"/>
      <c r="M143" s="243" t="s">
        <v>1</v>
      </c>
      <c r="N143" s="244" t="s">
        <v>41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184</v>
      </c>
      <c r="AT143" s="247" t="s">
        <v>179</v>
      </c>
      <c r="AU143" s="247" t="s">
        <v>86</v>
      </c>
      <c r="AY143" s="18" t="s">
        <v>177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84</v>
      </c>
      <c r="BK143" s="248">
        <f>ROUND(I143*H143,2)</f>
        <v>0</v>
      </c>
      <c r="BL143" s="18" t="s">
        <v>184</v>
      </c>
      <c r="BM143" s="247" t="s">
        <v>222</v>
      </c>
    </row>
    <row r="144" s="15" customFormat="1">
      <c r="A144" s="15"/>
      <c r="B144" s="272"/>
      <c r="C144" s="273"/>
      <c r="D144" s="251" t="s">
        <v>185</v>
      </c>
      <c r="E144" s="274" t="s">
        <v>1</v>
      </c>
      <c r="F144" s="275" t="s">
        <v>105</v>
      </c>
      <c r="G144" s="273"/>
      <c r="H144" s="274" t="s">
        <v>1</v>
      </c>
      <c r="I144" s="276"/>
      <c r="J144" s="273"/>
      <c r="K144" s="273"/>
      <c r="L144" s="277"/>
      <c r="M144" s="278"/>
      <c r="N144" s="279"/>
      <c r="O144" s="279"/>
      <c r="P144" s="279"/>
      <c r="Q144" s="279"/>
      <c r="R144" s="279"/>
      <c r="S144" s="279"/>
      <c r="T144" s="28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1" t="s">
        <v>185</v>
      </c>
      <c r="AU144" s="281" t="s">
        <v>86</v>
      </c>
      <c r="AV144" s="15" t="s">
        <v>84</v>
      </c>
      <c r="AW144" s="15" t="s">
        <v>33</v>
      </c>
      <c r="AX144" s="15" t="s">
        <v>76</v>
      </c>
      <c r="AY144" s="281" t="s">
        <v>177</v>
      </c>
    </row>
    <row r="145" s="13" customFormat="1">
      <c r="A145" s="13"/>
      <c r="B145" s="249"/>
      <c r="C145" s="250"/>
      <c r="D145" s="251" t="s">
        <v>185</v>
      </c>
      <c r="E145" s="252" t="s">
        <v>1</v>
      </c>
      <c r="F145" s="253" t="s">
        <v>1694</v>
      </c>
      <c r="G145" s="250"/>
      <c r="H145" s="254">
        <v>29.899999999999999</v>
      </c>
      <c r="I145" s="255"/>
      <c r="J145" s="250"/>
      <c r="K145" s="250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185</v>
      </c>
      <c r="AU145" s="260" t="s">
        <v>86</v>
      </c>
      <c r="AV145" s="13" t="s">
        <v>86</v>
      </c>
      <c r="AW145" s="13" t="s">
        <v>33</v>
      </c>
      <c r="AX145" s="13" t="s">
        <v>76</v>
      </c>
      <c r="AY145" s="260" t="s">
        <v>177</v>
      </c>
    </row>
    <row r="146" s="14" customFormat="1">
      <c r="A146" s="14"/>
      <c r="B146" s="261"/>
      <c r="C146" s="262"/>
      <c r="D146" s="251" t="s">
        <v>185</v>
      </c>
      <c r="E146" s="263" t="s">
        <v>1</v>
      </c>
      <c r="F146" s="264" t="s">
        <v>187</v>
      </c>
      <c r="G146" s="262"/>
      <c r="H146" s="265">
        <v>29.899999999999999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1" t="s">
        <v>185</v>
      </c>
      <c r="AU146" s="271" t="s">
        <v>86</v>
      </c>
      <c r="AV146" s="14" t="s">
        <v>184</v>
      </c>
      <c r="AW146" s="14" t="s">
        <v>33</v>
      </c>
      <c r="AX146" s="14" t="s">
        <v>84</v>
      </c>
      <c r="AY146" s="271" t="s">
        <v>177</v>
      </c>
    </row>
    <row r="147" s="2" customFormat="1" ht="16.5" customHeight="1">
      <c r="A147" s="39"/>
      <c r="B147" s="40"/>
      <c r="C147" s="293" t="s">
        <v>205</v>
      </c>
      <c r="D147" s="293" t="s">
        <v>375</v>
      </c>
      <c r="E147" s="294" t="s">
        <v>1462</v>
      </c>
      <c r="F147" s="295" t="s">
        <v>1463</v>
      </c>
      <c r="G147" s="296" t="s">
        <v>242</v>
      </c>
      <c r="H147" s="297">
        <v>59.799999999999997</v>
      </c>
      <c r="I147" s="298"/>
      <c r="J147" s="299">
        <f>ROUND(I147*H147,2)</f>
        <v>0</v>
      </c>
      <c r="K147" s="295" t="s">
        <v>183</v>
      </c>
      <c r="L147" s="300"/>
      <c r="M147" s="301" t="s">
        <v>1</v>
      </c>
      <c r="N147" s="302" t="s">
        <v>41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198</v>
      </c>
      <c r="AT147" s="247" t="s">
        <v>375</v>
      </c>
      <c r="AU147" s="247" t="s">
        <v>86</v>
      </c>
      <c r="AY147" s="18" t="s">
        <v>177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84</v>
      </c>
      <c r="BK147" s="248">
        <f>ROUND(I147*H147,2)</f>
        <v>0</v>
      </c>
      <c r="BL147" s="18" t="s">
        <v>184</v>
      </c>
      <c r="BM147" s="247" t="s">
        <v>228</v>
      </c>
    </row>
    <row r="148" s="13" customFormat="1">
      <c r="A148" s="13"/>
      <c r="B148" s="249"/>
      <c r="C148" s="250"/>
      <c r="D148" s="251" t="s">
        <v>185</v>
      </c>
      <c r="E148" s="252" t="s">
        <v>1</v>
      </c>
      <c r="F148" s="253" t="s">
        <v>1695</v>
      </c>
      <c r="G148" s="250"/>
      <c r="H148" s="254">
        <v>59.799999999999997</v>
      </c>
      <c r="I148" s="255"/>
      <c r="J148" s="250"/>
      <c r="K148" s="250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185</v>
      </c>
      <c r="AU148" s="260" t="s">
        <v>86</v>
      </c>
      <c r="AV148" s="13" t="s">
        <v>86</v>
      </c>
      <c r="AW148" s="13" t="s">
        <v>33</v>
      </c>
      <c r="AX148" s="13" t="s">
        <v>76</v>
      </c>
      <c r="AY148" s="260" t="s">
        <v>177</v>
      </c>
    </row>
    <row r="149" s="14" customFormat="1">
      <c r="A149" s="14"/>
      <c r="B149" s="261"/>
      <c r="C149" s="262"/>
      <c r="D149" s="251" t="s">
        <v>185</v>
      </c>
      <c r="E149" s="263" t="s">
        <v>1</v>
      </c>
      <c r="F149" s="264" t="s">
        <v>187</v>
      </c>
      <c r="G149" s="262"/>
      <c r="H149" s="265">
        <v>59.799999999999997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185</v>
      </c>
      <c r="AU149" s="271" t="s">
        <v>86</v>
      </c>
      <c r="AV149" s="14" t="s">
        <v>184</v>
      </c>
      <c r="AW149" s="14" t="s">
        <v>33</v>
      </c>
      <c r="AX149" s="14" t="s">
        <v>84</v>
      </c>
      <c r="AY149" s="271" t="s">
        <v>177</v>
      </c>
    </row>
    <row r="150" s="2" customFormat="1" ht="33" customHeight="1">
      <c r="A150" s="39"/>
      <c r="B150" s="40"/>
      <c r="C150" s="236" t="s">
        <v>236</v>
      </c>
      <c r="D150" s="236" t="s">
        <v>179</v>
      </c>
      <c r="E150" s="237" t="s">
        <v>1540</v>
      </c>
      <c r="F150" s="238" t="s">
        <v>1541</v>
      </c>
      <c r="G150" s="239" t="s">
        <v>227</v>
      </c>
      <c r="H150" s="240">
        <v>913</v>
      </c>
      <c r="I150" s="241"/>
      <c r="J150" s="242">
        <f>ROUND(I150*H150,2)</f>
        <v>0</v>
      </c>
      <c r="K150" s="238" t="s">
        <v>183</v>
      </c>
      <c r="L150" s="45"/>
      <c r="M150" s="243" t="s">
        <v>1</v>
      </c>
      <c r="N150" s="244" t="s">
        <v>41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184</v>
      </c>
      <c r="AT150" s="247" t="s">
        <v>179</v>
      </c>
      <c r="AU150" s="247" t="s">
        <v>86</v>
      </c>
      <c r="AY150" s="18" t="s">
        <v>177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84</v>
      </c>
      <c r="BK150" s="248">
        <f>ROUND(I150*H150,2)</f>
        <v>0</v>
      </c>
      <c r="BL150" s="18" t="s">
        <v>184</v>
      </c>
      <c r="BM150" s="247" t="s">
        <v>239</v>
      </c>
    </row>
    <row r="151" s="2" customFormat="1" ht="16.5" customHeight="1">
      <c r="A151" s="39"/>
      <c r="B151" s="40"/>
      <c r="C151" s="293" t="s">
        <v>208</v>
      </c>
      <c r="D151" s="293" t="s">
        <v>375</v>
      </c>
      <c r="E151" s="294" t="s">
        <v>1696</v>
      </c>
      <c r="F151" s="295" t="s">
        <v>1697</v>
      </c>
      <c r="G151" s="296" t="s">
        <v>418</v>
      </c>
      <c r="H151" s="297">
        <v>23.053000000000001</v>
      </c>
      <c r="I151" s="298"/>
      <c r="J151" s="299">
        <f>ROUND(I151*H151,2)</f>
        <v>0</v>
      </c>
      <c r="K151" s="295" t="s">
        <v>183</v>
      </c>
      <c r="L151" s="300"/>
      <c r="M151" s="301" t="s">
        <v>1</v>
      </c>
      <c r="N151" s="302" t="s">
        <v>41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198</v>
      </c>
      <c r="AT151" s="247" t="s">
        <v>375</v>
      </c>
      <c r="AU151" s="247" t="s">
        <v>86</v>
      </c>
      <c r="AY151" s="18" t="s">
        <v>177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84</v>
      </c>
      <c r="BK151" s="248">
        <f>ROUND(I151*H151,2)</f>
        <v>0</v>
      </c>
      <c r="BL151" s="18" t="s">
        <v>184</v>
      </c>
      <c r="BM151" s="247" t="s">
        <v>243</v>
      </c>
    </row>
    <row r="152" s="14" customFormat="1">
      <c r="A152" s="14"/>
      <c r="B152" s="261"/>
      <c r="C152" s="262"/>
      <c r="D152" s="251" t="s">
        <v>185</v>
      </c>
      <c r="E152" s="263" t="s">
        <v>1</v>
      </c>
      <c r="F152" s="264" t="s">
        <v>187</v>
      </c>
      <c r="G152" s="262"/>
      <c r="H152" s="265">
        <v>0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1" t="s">
        <v>185</v>
      </c>
      <c r="AU152" s="271" t="s">
        <v>86</v>
      </c>
      <c r="AV152" s="14" t="s">
        <v>184</v>
      </c>
      <c r="AW152" s="14" t="s">
        <v>33</v>
      </c>
      <c r="AX152" s="14" t="s">
        <v>76</v>
      </c>
      <c r="AY152" s="271" t="s">
        <v>177</v>
      </c>
    </row>
    <row r="153" s="13" customFormat="1">
      <c r="A153" s="13"/>
      <c r="B153" s="249"/>
      <c r="C153" s="250"/>
      <c r="D153" s="251" t="s">
        <v>185</v>
      </c>
      <c r="E153" s="252" t="s">
        <v>1</v>
      </c>
      <c r="F153" s="253" t="s">
        <v>1698</v>
      </c>
      <c r="G153" s="250"/>
      <c r="H153" s="254">
        <v>23.053000000000001</v>
      </c>
      <c r="I153" s="255"/>
      <c r="J153" s="250"/>
      <c r="K153" s="250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185</v>
      </c>
      <c r="AU153" s="260" t="s">
        <v>86</v>
      </c>
      <c r="AV153" s="13" t="s">
        <v>86</v>
      </c>
      <c r="AW153" s="13" t="s">
        <v>33</v>
      </c>
      <c r="AX153" s="13" t="s">
        <v>76</v>
      </c>
      <c r="AY153" s="260" t="s">
        <v>177</v>
      </c>
    </row>
    <row r="154" s="14" customFormat="1">
      <c r="A154" s="14"/>
      <c r="B154" s="261"/>
      <c r="C154" s="262"/>
      <c r="D154" s="251" t="s">
        <v>185</v>
      </c>
      <c r="E154" s="263" t="s">
        <v>1</v>
      </c>
      <c r="F154" s="264" t="s">
        <v>187</v>
      </c>
      <c r="G154" s="262"/>
      <c r="H154" s="265">
        <v>23.053000000000001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185</v>
      </c>
      <c r="AU154" s="271" t="s">
        <v>86</v>
      </c>
      <c r="AV154" s="14" t="s">
        <v>184</v>
      </c>
      <c r="AW154" s="14" t="s">
        <v>33</v>
      </c>
      <c r="AX154" s="14" t="s">
        <v>84</v>
      </c>
      <c r="AY154" s="271" t="s">
        <v>177</v>
      </c>
    </row>
    <row r="155" s="2" customFormat="1" ht="21.75" customHeight="1">
      <c r="A155" s="39"/>
      <c r="B155" s="40"/>
      <c r="C155" s="236" t="s">
        <v>244</v>
      </c>
      <c r="D155" s="236" t="s">
        <v>179</v>
      </c>
      <c r="E155" s="237" t="s">
        <v>1699</v>
      </c>
      <c r="F155" s="238" t="s">
        <v>1700</v>
      </c>
      <c r="G155" s="239" t="s">
        <v>227</v>
      </c>
      <c r="H155" s="240">
        <v>913</v>
      </c>
      <c r="I155" s="241"/>
      <c r="J155" s="242">
        <f>ROUND(I155*H155,2)</f>
        <v>0</v>
      </c>
      <c r="K155" s="238" t="s">
        <v>183</v>
      </c>
      <c r="L155" s="45"/>
      <c r="M155" s="243" t="s">
        <v>1</v>
      </c>
      <c r="N155" s="244" t="s">
        <v>41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184</v>
      </c>
      <c r="AT155" s="247" t="s">
        <v>179</v>
      </c>
      <c r="AU155" s="247" t="s">
        <v>86</v>
      </c>
      <c r="AY155" s="18" t="s">
        <v>177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84</v>
      </c>
      <c r="BK155" s="248">
        <f>ROUND(I155*H155,2)</f>
        <v>0</v>
      </c>
      <c r="BL155" s="18" t="s">
        <v>184</v>
      </c>
      <c r="BM155" s="247" t="s">
        <v>247</v>
      </c>
    </row>
    <row r="156" s="2" customFormat="1" ht="21.75" customHeight="1">
      <c r="A156" s="39"/>
      <c r="B156" s="40"/>
      <c r="C156" s="236" t="s">
        <v>214</v>
      </c>
      <c r="D156" s="236" t="s">
        <v>179</v>
      </c>
      <c r="E156" s="237" t="s">
        <v>1701</v>
      </c>
      <c r="F156" s="238" t="s">
        <v>1702</v>
      </c>
      <c r="G156" s="239" t="s">
        <v>182</v>
      </c>
      <c r="H156" s="240">
        <v>27.390000000000001</v>
      </c>
      <c r="I156" s="241"/>
      <c r="J156" s="242">
        <f>ROUND(I156*H156,2)</f>
        <v>0</v>
      </c>
      <c r="K156" s="238" t="s">
        <v>183</v>
      </c>
      <c r="L156" s="45"/>
      <c r="M156" s="243" t="s">
        <v>1</v>
      </c>
      <c r="N156" s="244" t="s">
        <v>41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184</v>
      </c>
      <c r="AT156" s="247" t="s">
        <v>179</v>
      </c>
      <c r="AU156" s="247" t="s">
        <v>86</v>
      </c>
      <c r="AY156" s="18" t="s">
        <v>177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84</v>
      </c>
      <c r="BK156" s="248">
        <f>ROUND(I156*H156,2)</f>
        <v>0</v>
      </c>
      <c r="BL156" s="18" t="s">
        <v>184</v>
      </c>
      <c r="BM156" s="247" t="s">
        <v>252</v>
      </c>
    </row>
    <row r="157" s="15" customFormat="1">
      <c r="A157" s="15"/>
      <c r="B157" s="272"/>
      <c r="C157" s="273"/>
      <c r="D157" s="251" t="s">
        <v>185</v>
      </c>
      <c r="E157" s="274" t="s">
        <v>1</v>
      </c>
      <c r="F157" s="275" t="s">
        <v>1703</v>
      </c>
      <c r="G157" s="273"/>
      <c r="H157" s="274" t="s">
        <v>1</v>
      </c>
      <c r="I157" s="276"/>
      <c r="J157" s="273"/>
      <c r="K157" s="273"/>
      <c r="L157" s="277"/>
      <c r="M157" s="278"/>
      <c r="N157" s="279"/>
      <c r="O157" s="279"/>
      <c r="P157" s="279"/>
      <c r="Q157" s="279"/>
      <c r="R157" s="279"/>
      <c r="S157" s="279"/>
      <c r="T157" s="28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1" t="s">
        <v>185</v>
      </c>
      <c r="AU157" s="281" t="s">
        <v>86</v>
      </c>
      <c r="AV157" s="15" t="s">
        <v>84</v>
      </c>
      <c r="AW157" s="15" t="s">
        <v>33</v>
      </c>
      <c r="AX157" s="15" t="s">
        <v>76</v>
      </c>
      <c r="AY157" s="281" t="s">
        <v>177</v>
      </c>
    </row>
    <row r="158" s="13" customFormat="1">
      <c r="A158" s="13"/>
      <c r="B158" s="249"/>
      <c r="C158" s="250"/>
      <c r="D158" s="251" t="s">
        <v>185</v>
      </c>
      <c r="E158" s="252" t="s">
        <v>1</v>
      </c>
      <c r="F158" s="253" t="s">
        <v>1704</v>
      </c>
      <c r="G158" s="250"/>
      <c r="H158" s="254">
        <v>27.390000000000001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185</v>
      </c>
      <c r="AU158" s="260" t="s">
        <v>86</v>
      </c>
      <c r="AV158" s="13" t="s">
        <v>86</v>
      </c>
      <c r="AW158" s="13" t="s">
        <v>33</v>
      </c>
      <c r="AX158" s="13" t="s">
        <v>76</v>
      </c>
      <c r="AY158" s="260" t="s">
        <v>177</v>
      </c>
    </row>
    <row r="159" s="14" customFormat="1">
      <c r="A159" s="14"/>
      <c r="B159" s="261"/>
      <c r="C159" s="262"/>
      <c r="D159" s="251" t="s">
        <v>185</v>
      </c>
      <c r="E159" s="263" t="s">
        <v>1</v>
      </c>
      <c r="F159" s="264" t="s">
        <v>187</v>
      </c>
      <c r="G159" s="262"/>
      <c r="H159" s="265">
        <v>27.390000000000001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185</v>
      </c>
      <c r="AU159" s="271" t="s">
        <v>86</v>
      </c>
      <c r="AV159" s="14" t="s">
        <v>184</v>
      </c>
      <c r="AW159" s="14" t="s">
        <v>33</v>
      </c>
      <c r="AX159" s="14" t="s">
        <v>84</v>
      </c>
      <c r="AY159" s="271" t="s">
        <v>177</v>
      </c>
    </row>
    <row r="160" s="2" customFormat="1" ht="21.75" customHeight="1">
      <c r="A160" s="39"/>
      <c r="B160" s="40"/>
      <c r="C160" s="236" t="s">
        <v>8</v>
      </c>
      <c r="D160" s="236" t="s">
        <v>179</v>
      </c>
      <c r="E160" s="237" t="s">
        <v>1545</v>
      </c>
      <c r="F160" s="238" t="s">
        <v>1546</v>
      </c>
      <c r="G160" s="239" t="s">
        <v>227</v>
      </c>
      <c r="H160" s="240">
        <v>913</v>
      </c>
      <c r="I160" s="241"/>
      <c r="J160" s="242">
        <f>ROUND(I160*H160,2)</f>
        <v>0</v>
      </c>
      <c r="K160" s="238" t="s">
        <v>183</v>
      </c>
      <c r="L160" s="45"/>
      <c r="M160" s="243" t="s">
        <v>1</v>
      </c>
      <c r="N160" s="244" t="s">
        <v>41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184</v>
      </c>
      <c r="AT160" s="247" t="s">
        <v>179</v>
      </c>
      <c r="AU160" s="247" t="s">
        <v>86</v>
      </c>
      <c r="AY160" s="18" t="s">
        <v>177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84</v>
      </c>
      <c r="BK160" s="248">
        <f>ROUND(I160*H160,2)</f>
        <v>0</v>
      </c>
      <c r="BL160" s="18" t="s">
        <v>184</v>
      </c>
      <c r="BM160" s="247" t="s">
        <v>257</v>
      </c>
    </row>
    <row r="161" s="2" customFormat="1" ht="21.75" customHeight="1">
      <c r="A161" s="39"/>
      <c r="B161" s="40"/>
      <c r="C161" s="236" t="s">
        <v>217</v>
      </c>
      <c r="D161" s="236" t="s">
        <v>179</v>
      </c>
      <c r="E161" s="237" t="s">
        <v>1547</v>
      </c>
      <c r="F161" s="238" t="s">
        <v>1548</v>
      </c>
      <c r="G161" s="239" t="s">
        <v>227</v>
      </c>
      <c r="H161" s="240">
        <v>913</v>
      </c>
      <c r="I161" s="241"/>
      <c r="J161" s="242">
        <f>ROUND(I161*H161,2)</f>
        <v>0</v>
      </c>
      <c r="K161" s="238" t="s">
        <v>183</v>
      </c>
      <c r="L161" s="45"/>
      <c r="M161" s="243" t="s">
        <v>1</v>
      </c>
      <c r="N161" s="244" t="s">
        <v>41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184</v>
      </c>
      <c r="AT161" s="247" t="s">
        <v>179</v>
      </c>
      <c r="AU161" s="247" t="s">
        <v>86</v>
      </c>
      <c r="AY161" s="18" t="s">
        <v>177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84</v>
      </c>
      <c r="BK161" s="248">
        <f>ROUND(I161*H161,2)</f>
        <v>0</v>
      </c>
      <c r="BL161" s="18" t="s">
        <v>184</v>
      </c>
      <c r="BM161" s="247" t="s">
        <v>260</v>
      </c>
    </row>
    <row r="162" s="2" customFormat="1" ht="16.5" customHeight="1">
      <c r="A162" s="39"/>
      <c r="B162" s="40"/>
      <c r="C162" s="236" t="s">
        <v>263</v>
      </c>
      <c r="D162" s="236" t="s">
        <v>179</v>
      </c>
      <c r="E162" s="237" t="s">
        <v>1549</v>
      </c>
      <c r="F162" s="238" t="s">
        <v>1550</v>
      </c>
      <c r="G162" s="239" t="s">
        <v>182</v>
      </c>
      <c r="H162" s="240">
        <v>5</v>
      </c>
      <c r="I162" s="241"/>
      <c r="J162" s="242">
        <f>ROUND(I162*H162,2)</f>
        <v>0</v>
      </c>
      <c r="K162" s="238" t="s">
        <v>183</v>
      </c>
      <c r="L162" s="45"/>
      <c r="M162" s="243" t="s">
        <v>1</v>
      </c>
      <c r="N162" s="244" t="s">
        <v>41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184</v>
      </c>
      <c r="AT162" s="247" t="s">
        <v>179</v>
      </c>
      <c r="AU162" s="247" t="s">
        <v>86</v>
      </c>
      <c r="AY162" s="18" t="s">
        <v>177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84</v>
      </c>
      <c r="BK162" s="248">
        <f>ROUND(I162*H162,2)</f>
        <v>0</v>
      </c>
      <c r="BL162" s="18" t="s">
        <v>184</v>
      </c>
      <c r="BM162" s="247" t="s">
        <v>266</v>
      </c>
    </row>
    <row r="163" s="2" customFormat="1" ht="44.25" customHeight="1">
      <c r="A163" s="39"/>
      <c r="B163" s="40"/>
      <c r="C163" s="236" t="s">
        <v>222</v>
      </c>
      <c r="D163" s="236" t="s">
        <v>179</v>
      </c>
      <c r="E163" s="237" t="s">
        <v>1705</v>
      </c>
      <c r="F163" s="238" t="s">
        <v>1706</v>
      </c>
      <c r="G163" s="239" t="s">
        <v>227</v>
      </c>
      <c r="H163" s="240">
        <v>913</v>
      </c>
      <c r="I163" s="241"/>
      <c r="J163" s="242">
        <f>ROUND(I163*H163,2)</f>
        <v>0</v>
      </c>
      <c r="K163" s="238" t="s">
        <v>1</v>
      </c>
      <c r="L163" s="45"/>
      <c r="M163" s="243" t="s">
        <v>1</v>
      </c>
      <c r="N163" s="244" t="s">
        <v>41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184</v>
      </c>
      <c r="AT163" s="247" t="s">
        <v>179</v>
      </c>
      <c r="AU163" s="247" t="s">
        <v>86</v>
      </c>
      <c r="AY163" s="18" t="s">
        <v>177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84</v>
      </c>
      <c r="BK163" s="248">
        <f>ROUND(I163*H163,2)</f>
        <v>0</v>
      </c>
      <c r="BL163" s="18" t="s">
        <v>184</v>
      </c>
      <c r="BM163" s="247" t="s">
        <v>271</v>
      </c>
    </row>
    <row r="164" s="2" customFormat="1" ht="16.5" customHeight="1">
      <c r="A164" s="39"/>
      <c r="B164" s="40"/>
      <c r="C164" s="293" t="s">
        <v>273</v>
      </c>
      <c r="D164" s="293" t="s">
        <v>375</v>
      </c>
      <c r="E164" s="294" t="s">
        <v>1707</v>
      </c>
      <c r="F164" s="295" t="s">
        <v>1708</v>
      </c>
      <c r="G164" s="296" t="s">
        <v>242</v>
      </c>
      <c r="H164" s="297">
        <v>153.38</v>
      </c>
      <c r="I164" s="298"/>
      <c r="J164" s="299">
        <f>ROUND(I164*H164,2)</f>
        <v>0</v>
      </c>
      <c r="K164" s="295" t="s">
        <v>183</v>
      </c>
      <c r="L164" s="300"/>
      <c r="M164" s="301" t="s">
        <v>1</v>
      </c>
      <c r="N164" s="302" t="s">
        <v>41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198</v>
      </c>
      <c r="AT164" s="247" t="s">
        <v>375</v>
      </c>
      <c r="AU164" s="247" t="s">
        <v>86</v>
      </c>
      <c r="AY164" s="18" t="s">
        <v>177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84</v>
      </c>
      <c r="BK164" s="248">
        <f>ROUND(I164*H164,2)</f>
        <v>0</v>
      </c>
      <c r="BL164" s="18" t="s">
        <v>184</v>
      </c>
      <c r="BM164" s="247" t="s">
        <v>276</v>
      </c>
    </row>
    <row r="165" s="2" customFormat="1" ht="16.5" customHeight="1">
      <c r="A165" s="39"/>
      <c r="B165" s="40"/>
      <c r="C165" s="293" t="s">
        <v>228</v>
      </c>
      <c r="D165" s="293" t="s">
        <v>375</v>
      </c>
      <c r="E165" s="294" t="s">
        <v>1709</v>
      </c>
      <c r="F165" s="295" t="s">
        <v>1710</v>
      </c>
      <c r="G165" s="296" t="s">
        <v>242</v>
      </c>
      <c r="H165" s="297">
        <v>38.340000000000003</v>
      </c>
      <c r="I165" s="298"/>
      <c r="J165" s="299">
        <f>ROUND(I165*H165,2)</f>
        <v>0</v>
      </c>
      <c r="K165" s="295" t="s">
        <v>183</v>
      </c>
      <c r="L165" s="300"/>
      <c r="M165" s="301" t="s">
        <v>1</v>
      </c>
      <c r="N165" s="302" t="s">
        <v>41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198</v>
      </c>
      <c r="AT165" s="247" t="s">
        <v>375</v>
      </c>
      <c r="AU165" s="247" t="s">
        <v>86</v>
      </c>
      <c r="AY165" s="18" t="s">
        <v>177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84</v>
      </c>
      <c r="BK165" s="248">
        <f>ROUND(I165*H165,2)</f>
        <v>0</v>
      </c>
      <c r="BL165" s="18" t="s">
        <v>184</v>
      </c>
      <c r="BM165" s="247" t="s">
        <v>289</v>
      </c>
    </row>
    <row r="166" s="12" customFormat="1" ht="22.8" customHeight="1">
      <c r="A166" s="12"/>
      <c r="B166" s="220"/>
      <c r="C166" s="221"/>
      <c r="D166" s="222" t="s">
        <v>75</v>
      </c>
      <c r="E166" s="234" t="s">
        <v>184</v>
      </c>
      <c r="F166" s="234" t="s">
        <v>303</v>
      </c>
      <c r="G166" s="221"/>
      <c r="H166" s="221"/>
      <c r="I166" s="224"/>
      <c r="J166" s="235">
        <f>BK166</f>
        <v>0</v>
      </c>
      <c r="K166" s="221"/>
      <c r="L166" s="226"/>
      <c r="M166" s="227"/>
      <c r="N166" s="228"/>
      <c r="O166" s="228"/>
      <c r="P166" s="229">
        <f>SUM(P167:P174)</f>
        <v>0</v>
      </c>
      <c r="Q166" s="228"/>
      <c r="R166" s="229">
        <f>SUM(R167:R174)</f>
        <v>0</v>
      </c>
      <c r="S166" s="228"/>
      <c r="T166" s="230">
        <f>SUM(T167:T174)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1" t="s">
        <v>84</v>
      </c>
      <c r="AT166" s="232" t="s">
        <v>75</v>
      </c>
      <c r="AU166" s="232" t="s">
        <v>84</v>
      </c>
      <c r="AY166" s="231" t="s">
        <v>177</v>
      </c>
      <c r="BK166" s="233">
        <f>SUM(BK167:BK174)</f>
        <v>0</v>
      </c>
    </row>
    <row r="167" s="2" customFormat="1" ht="16.5" customHeight="1">
      <c r="A167" s="39"/>
      <c r="B167" s="40"/>
      <c r="C167" s="236" t="s">
        <v>7</v>
      </c>
      <c r="D167" s="236" t="s">
        <v>179</v>
      </c>
      <c r="E167" s="237" t="s">
        <v>1477</v>
      </c>
      <c r="F167" s="238" t="s">
        <v>1711</v>
      </c>
      <c r="G167" s="239" t="s">
        <v>182</v>
      </c>
      <c r="H167" s="240">
        <v>2.2999999999999998</v>
      </c>
      <c r="I167" s="241"/>
      <c r="J167" s="242">
        <f>ROUND(I167*H167,2)</f>
        <v>0</v>
      </c>
      <c r="K167" s="238" t="s">
        <v>183</v>
      </c>
      <c r="L167" s="45"/>
      <c r="M167" s="243" t="s">
        <v>1</v>
      </c>
      <c r="N167" s="244" t="s">
        <v>41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184</v>
      </c>
      <c r="AT167" s="247" t="s">
        <v>179</v>
      </c>
      <c r="AU167" s="247" t="s">
        <v>86</v>
      </c>
      <c r="AY167" s="18" t="s">
        <v>177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84</v>
      </c>
      <c r="BK167" s="248">
        <f>ROUND(I167*H167,2)</f>
        <v>0</v>
      </c>
      <c r="BL167" s="18" t="s">
        <v>184</v>
      </c>
      <c r="BM167" s="247" t="s">
        <v>292</v>
      </c>
    </row>
    <row r="168" s="15" customFormat="1">
      <c r="A168" s="15"/>
      <c r="B168" s="272"/>
      <c r="C168" s="273"/>
      <c r="D168" s="251" t="s">
        <v>185</v>
      </c>
      <c r="E168" s="274" t="s">
        <v>1</v>
      </c>
      <c r="F168" s="275" t="s">
        <v>116</v>
      </c>
      <c r="G168" s="273"/>
      <c r="H168" s="274" t="s">
        <v>1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185</v>
      </c>
      <c r="AU168" s="281" t="s">
        <v>86</v>
      </c>
      <c r="AV168" s="15" t="s">
        <v>84</v>
      </c>
      <c r="AW168" s="15" t="s">
        <v>33</v>
      </c>
      <c r="AX168" s="15" t="s">
        <v>76</v>
      </c>
      <c r="AY168" s="281" t="s">
        <v>177</v>
      </c>
    </row>
    <row r="169" s="13" customFormat="1">
      <c r="A169" s="13"/>
      <c r="B169" s="249"/>
      <c r="C169" s="250"/>
      <c r="D169" s="251" t="s">
        <v>185</v>
      </c>
      <c r="E169" s="252" t="s">
        <v>1</v>
      </c>
      <c r="F169" s="253" t="s">
        <v>1479</v>
      </c>
      <c r="G169" s="250"/>
      <c r="H169" s="254">
        <v>2.2999999999999998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185</v>
      </c>
      <c r="AU169" s="260" t="s">
        <v>86</v>
      </c>
      <c r="AV169" s="13" t="s">
        <v>86</v>
      </c>
      <c r="AW169" s="13" t="s">
        <v>33</v>
      </c>
      <c r="AX169" s="13" t="s">
        <v>76</v>
      </c>
      <c r="AY169" s="260" t="s">
        <v>177</v>
      </c>
    </row>
    <row r="170" s="14" customFormat="1">
      <c r="A170" s="14"/>
      <c r="B170" s="261"/>
      <c r="C170" s="262"/>
      <c r="D170" s="251" t="s">
        <v>185</v>
      </c>
      <c r="E170" s="263" t="s">
        <v>1</v>
      </c>
      <c r="F170" s="264" t="s">
        <v>187</v>
      </c>
      <c r="G170" s="262"/>
      <c r="H170" s="265">
        <v>2.2999999999999998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185</v>
      </c>
      <c r="AU170" s="271" t="s">
        <v>86</v>
      </c>
      <c r="AV170" s="14" t="s">
        <v>184</v>
      </c>
      <c r="AW170" s="14" t="s">
        <v>33</v>
      </c>
      <c r="AX170" s="14" t="s">
        <v>84</v>
      </c>
      <c r="AY170" s="271" t="s">
        <v>177</v>
      </c>
    </row>
    <row r="171" s="2" customFormat="1" ht="16.5" customHeight="1">
      <c r="A171" s="39"/>
      <c r="B171" s="40"/>
      <c r="C171" s="236" t="s">
        <v>239</v>
      </c>
      <c r="D171" s="236" t="s">
        <v>179</v>
      </c>
      <c r="E171" s="237" t="s">
        <v>1712</v>
      </c>
      <c r="F171" s="238" t="s">
        <v>1713</v>
      </c>
      <c r="G171" s="239" t="s">
        <v>182</v>
      </c>
      <c r="H171" s="240">
        <v>0.01</v>
      </c>
      <c r="I171" s="241"/>
      <c r="J171" s="242">
        <f>ROUND(I171*H171,2)</f>
        <v>0</v>
      </c>
      <c r="K171" s="238" t="s">
        <v>1</v>
      </c>
      <c r="L171" s="45"/>
      <c r="M171" s="243" t="s">
        <v>1</v>
      </c>
      <c r="N171" s="244" t="s">
        <v>41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184</v>
      </c>
      <c r="AT171" s="247" t="s">
        <v>179</v>
      </c>
      <c r="AU171" s="247" t="s">
        <v>86</v>
      </c>
      <c r="AY171" s="18" t="s">
        <v>177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84</v>
      </c>
      <c r="BK171" s="248">
        <f>ROUND(I171*H171,2)</f>
        <v>0</v>
      </c>
      <c r="BL171" s="18" t="s">
        <v>184</v>
      </c>
      <c r="BM171" s="247" t="s">
        <v>295</v>
      </c>
    </row>
    <row r="172" s="15" customFormat="1">
      <c r="A172" s="15"/>
      <c r="B172" s="272"/>
      <c r="C172" s="273"/>
      <c r="D172" s="251" t="s">
        <v>185</v>
      </c>
      <c r="E172" s="274" t="s">
        <v>1</v>
      </c>
      <c r="F172" s="275" t="s">
        <v>1714</v>
      </c>
      <c r="G172" s="273"/>
      <c r="H172" s="274" t="s">
        <v>1</v>
      </c>
      <c r="I172" s="276"/>
      <c r="J172" s="273"/>
      <c r="K172" s="273"/>
      <c r="L172" s="277"/>
      <c r="M172" s="278"/>
      <c r="N172" s="279"/>
      <c r="O172" s="279"/>
      <c r="P172" s="279"/>
      <c r="Q172" s="279"/>
      <c r="R172" s="279"/>
      <c r="S172" s="279"/>
      <c r="T172" s="28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1" t="s">
        <v>185</v>
      </c>
      <c r="AU172" s="281" t="s">
        <v>86</v>
      </c>
      <c r="AV172" s="15" t="s">
        <v>84</v>
      </c>
      <c r="AW172" s="15" t="s">
        <v>33</v>
      </c>
      <c r="AX172" s="15" t="s">
        <v>76</v>
      </c>
      <c r="AY172" s="281" t="s">
        <v>177</v>
      </c>
    </row>
    <row r="173" s="13" customFormat="1">
      <c r="A173" s="13"/>
      <c r="B173" s="249"/>
      <c r="C173" s="250"/>
      <c r="D173" s="251" t="s">
        <v>185</v>
      </c>
      <c r="E173" s="252" t="s">
        <v>1</v>
      </c>
      <c r="F173" s="253" t="s">
        <v>1715</v>
      </c>
      <c r="G173" s="250"/>
      <c r="H173" s="254">
        <v>0.01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185</v>
      </c>
      <c r="AU173" s="260" t="s">
        <v>86</v>
      </c>
      <c r="AV173" s="13" t="s">
        <v>86</v>
      </c>
      <c r="AW173" s="13" t="s">
        <v>33</v>
      </c>
      <c r="AX173" s="13" t="s">
        <v>76</v>
      </c>
      <c r="AY173" s="260" t="s">
        <v>177</v>
      </c>
    </row>
    <row r="174" s="14" customFormat="1">
      <c r="A174" s="14"/>
      <c r="B174" s="261"/>
      <c r="C174" s="262"/>
      <c r="D174" s="251" t="s">
        <v>185</v>
      </c>
      <c r="E174" s="263" t="s">
        <v>1</v>
      </c>
      <c r="F174" s="264" t="s">
        <v>187</v>
      </c>
      <c r="G174" s="262"/>
      <c r="H174" s="265">
        <v>0.01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1" t="s">
        <v>185</v>
      </c>
      <c r="AU174" s="271" t="s">
        <v>86</v>
      </c>
      <c r="AV174" s="14" t="s">
        <v>184</v>
      </c>
      <c r="AW174" s="14" t="s">
        <v>33</v>
      </c>
      <c r="AX174" s="14" t="s">
        <v>84</v>
      </c>
      <c r="AY174" s="271" t="s">
        <v>177</v>
      </c>
    </row>
    <row r="175" s="12" customFormat="1" ht="22.8" customHeight="1">
      <c r="A175" s="12"/>
      <c r="B175" s="220"/>
      <c r="C175" s="221"/>
      <c r="D175" s="222" t="s">
        <v>75</v>
      </c>
      <c r="E175" s="234" t="s">
        <v>198</v>
      </c>
      <c r="F175" s="234" t="s">
        <v>1125</v>
      </c>
      <c r="G175" s="221"/>
      <c r="H175" s="221"/>
      <c r="I175" s="224"/>
      <c r="J175" s="235">
        <f>BK175</f>
        <v>0</v>
      </c>
      <c r="K175" s="221"/>
      <c r="L175" s="226"/>
      <c r="M175" s="227"/>
      <c r="N175" s="228"/>
      <c r="O175" s="228"/>
      <c r="P175" s="229">
        <f>SUM(P176:P184)</f>
        <v>0</v>
      </c>
      <c r="Q175" s="228"/>
      <c r="R175" s="229">
        <f>SUM(R176:R184)</f>
        <v>0</v>
      </c>
      <c r="S175" s="228"/>
      <c r="T175" s="230">
        <f>SUM(T176:T184)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1" t="s">
        <v>84</v>
      </c>
      <c r="AT175" s="232" t="s">
        <v>75</v>
      </c>
      <c r="AU175" s="232" t="s">
        <v>84</v>
      </c>
      <c r="AY175" s="231" t="s">
        <v>177</v>
      </c>
      <c r="BK175" s="233">
        <f>SUM(BK176:BK184)</f>
        <v>0</v>
      </c>
    </row>
    <row r="176" s="2" customFormat="1" ht="33" customHeight="1">
      <c r="A176" s="39"/>
      <c r="B176" s="40"/>
      <c r="C176" s="236" t="s">
        <v>297</v>
      </c>
      <c r="D176" s="236" t="s">
        <v>179</v>
      </c>
      <c r="E176" s="237" t="s">
        <v>1483</v>
      </c>
      <c r="F176" s="238" t="s">
        <v>1484</v>
      </c>
      <c r="G176" s="239" t="s">
        <v>429</v>
      </c>
      <c r="H176" s="240">
        <v>7</v>
      </c>
      <c r="I176" s="241"/>
      <c r="J176" s="242">
        <f>ROUND(I176*H176,2)</f>
        <v>0</v>
      </c>
      <c r="K176" s="238" t="s">
        <v>183</v>
      </c>
      <c r="L176" s="45"/>
      <c r="M176" s="243" t="s">
        <v>1</v>
      </c>
      <c r="N176" s="244" t="s">
        <v>41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184</v>
      </c>
      <c r="AT176" s="247" t="s">
        <v>179</v>
      </c>
      <c r="AU176" s="247" t="s">
        <v>86</v>
      </c>
      <c r="AY176" s="18" t="s">
        <v>177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84</v>
      </c>
      <c r="BK176" s="248">
        <f>ROUND(I176*H176,2)</f>
        <v>0</v>
      </c>
      <c r="BL176" s="18" t="s">
        <v>184</v>
      </c>
      <c r="BM176" s="247" t="s">
        <v>300</v>
      </c>
    </row>
    <row r="177" s="2" customFormat="1" ht="21.75" customHeight="1">
      <c r="A177" s="39"/>
      <c r="B177" s="40"/>
      <c r="C177" s="293" t="s">
        <v>243</v>
      </c>
      <c r="D177" s="293" t="s">
        <v>375</v>
      </c>
      <c r="E177" s="294" t="s">
        <v>1485</v>
      </c>
      <c r="F177" s="295" t="s">
        <v>1486</v>
      </c>
      <c r="G177" s="296" t="s">
        <v>429</v>
      </c>
      <c r="H177" s="297">
        <v>7</v>
      </c>
      <c r="I177" s="298"/>
      <c r="J177" s="299">
        <f>ROUND(I177*H177,2)</f>
        <v>0</v>
      </c>
      <c r="K177" s="295" t="s">
        <v>183</v>
      </c>
      <c r="L177" s="300"/>
      <c r="M177" s="301" t="s">
        <v>1</v>
      </c>
      <c r="N177" s="302" t="s">
        <v>41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198</v>
      </c>
      <c r="AT177" s="247" t="s">
        <v>375</v>
      </c>
      <c r="AU177" s="247" t="s">
        <v>86</v>
      </c>
      <c r="AY177" s="18" t="s">
        <v>177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84</v>
      </c>
      <c r="BK177" s="248">
        <f>ROUND(I177*H177,2)</f>
        <v>0</v>
      </c>
      <c r="BL177" s="18" t="s">
        <v>184</v>
      </c>
      <c r="BM177" s="247" t="s">
        <v>306</v>
      </c>
    </row>
    <row r="178" s="2" customFormat="1" ht="33" customHeight="1">
      <c r="A178" s="39"/>
      <c r="B178" s="40"/>
      <c r="C178" s="236" t="s">
        <v>309</v>
      </c>
      <c r="D178" s="236" t="s">
        <v>179</v>
      </c>
      <c r="E178" s="237" t="s">
        <v>1487</v>
      </c>
      <c r="F178" s="238" t="s">
        <v>1488</v>
      </c>
      <c r="G178" s="239" t="s">
        <v>288</v>
      </c>
      <c r="H178" s="240">
        <v>2</v>
      </c>
      <c r="I178" s="241"/>
      <c r="J178" s="242">
        <f>ROUND(I178*H178,2)</f>
        <v>0</v>
      </c>
      <c r="K178" s="238" t="s">
        <v>183</v>
      </c>
      <c r="L178" s="45"/>
      <c r="M178" s="243" t="s">
        <v>1</v>
      </c>
      <c r="N178" s="244" t="s">
        <v>41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184</v>
      </c>
      <c r="AT178" s="247" t="s">
        <v>179</v>
      </c>
      <c r="AU178" s="247" t="s">
        <v>86</v>
      </c>
      <c r="AY178" s="18" t="s">
        <v>177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84</v>
      </c>
      <c r="BK178" s="248">
        <f>ROUND(I178*H178,2)</f>
        <v>0</v>
      </c>
      <c r="BL178" s="18" t="s">
        <v>184</v>
      </c>
      <c r="BM178" s="247" t="s">
        <v>312</v>
      </c>
    </row>
    <row r="179" s="2" customFormat="1" ht="16.5" customHeight="1">
      <c r="A179" s="39"/>
      <c r="B179" s="40"/>
      <c r="C179" s="293" t="s">
        <v>247</v>
      </c>
      <c r="D179" s="293" t="s">
        <v>375</v>
      </c>
      <c r="E179" s="294" t="s">
        <v>1489</v>
      </c>
      <c r="F179" s="295" t="s">
        <v>1490</v>
      </c>
      <c r="G179" s="296" t="s">
        <v>288</v>
      </c>
      <c r="H179" s="297">
        <v>2</v>
      </c>
      <c r="I179" s="298"/>
      <c r="J179" s="299">
        <f>ROUND(I179*H179,2)</f>
        <v>0</v>
      </c>
      <c r="K179" s="295" t="s">
        <v>183</v>
      </c>
      <c r="L179" s="300"/>
      <c r="M179" s="301" t="s">
        <v>1</v>
      </c>
      <c r="N179" s="302" t="s">
        <v>41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198</v>
      </c>
      <c r="AT179" s="247" t="s">
        <v>375</v>
      </c>
      <c r="AU179" s="247" t="s">
        <v>86</v>
      </c>
      <c r="AY179" s="18" t="s">
        <v>177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84</v>
      </c>
      <c r="BK179" s="248">
        <f>ROUND(I179*H179,2)</f>
        <v>0</v>
      </c>
      <c r="BL179" s="18" t="s">
        <v>184</v>
      </c>
      <c r="BM179" s="247" t="s">
        <v>319</v>
      </c>
    </row>
    <row r="180" s="13" customFormat="1">
      <c r="A180" s="13"/>
      <c r="B180" s="249"/>
      <c r="C180" s="250"/>
      <c r="D180" s="251" t="s">
        <v>185</v>
      </c>
      <c r="E180" s="252" t="s">
        <v>1</v>
      </c>
      <c r="F180" s="253" t="s">
        <v>1716</v>
      </c>
      <c r="G180" s="250"/>
      <c r="H180" s="254">
        <v>2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185</v>
      </c>
      <c r="AU180" s="260" t="s">
        <v>86</v>
      </c>
      <c r="AV180" s="13" t="s">
        <v>86</v>
      </c>
      <c r="AW180" s="13" t="s">
        <v>33</v>
      </c>
      <c r="AX180" s="13" t="s">
        <v>76</v>
      </c>
      <c r="AY180" s="260" t="s">
        <v>177</v>
      </c>
    </row>
    <row r="181" s="14" customFormat="1">
      <c r="A181" s="14"/>
      <c r="B181" s="261"/>
      <c r="C181" s="262"/>
      <c r="D181" s="251" t="s">
        <v>185</v>
      </c>
      <c r="E181" s="263" t="s">
        <v>1</v>
      </c>
      <c r="F181" s="264" t="s">
        <v>187</v>
      </c>
      <c r="G181" s="262"/>
      <c r="H181" s="265">
        <v>2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185</v>
      </c>
      <c r="AU181" s="271" t="s">
        <v>86</v>
      </c>
      <c r="AV181" s="14" t="s">
        <v>184</v>
      </c>
      <c r="AW181" s="14" t="s">
        <v>33</v>
      </c>
      <c r="AX181" s="14" t="s">
        <v>84</v>
      </c>
      <c r="AY181" s="271" t="s">
        <v>177</v>
      </c>
    </row>
    <row r="182" s="2" customFormat="1" ht="33" customHeight="1">
      <c r="A182" s="39"/>
      <c r="B182" s="40"/>
      <c r="C182" s="236" t="s">
        <v>325</v>
      </c>
      <c r="D182" s="236" t="s">
        <v>179</v>
      </c>
      <c r="E182" s="237" t="s">
        <v>1496</v>
      </c>
      <c r="F182" s="238" t="s">
        <v>1497</v>
      </c>
      <c r="G182" s="239" t="s">
        <v>288</v>
      </c>
      <c r="H182" s="240">
        <v>1</v>
      </c>
      <c r="I182" s="241"/>
      <c r="J182" s="242">
        <f>ROUND(I182*H182,2)</f>
        <v>0</v>
      </c>
      <c r="K182" s="238" t="s">
        <v>183</v>
      </c>
      <c r="L182" s="45"/>
      <c r="M182" s="243" t="s">
        <v>1</v>
      </c>
      <c r="N182" s="244" t="s">
        <v>41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184</v>
      </c>
      <c r="AT182" s="247" t="s">
        <v>179</v>
      </c>
      <c r="AU182" s="247" t="s">
        <v>86</v>
      </c>
      <c r="AY182" s="18" t="s">
        <v>177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84</v>
      </c>
      <c r="BK182" s="248">
        <f>ROUND(I182*H182,2)</f>
        <v>0</v>
      </c>
      <c r="BL182" s="18" t="s">
        <v>184</v>
      </c>
      <c r="BM182" s="247" t="s">
        <v>328</v>
      </c>
    </row>
    <row r="183" s="2" customFormat="1" ht="21.75" customHeight="1">
      <c r="A183" s="39"/>
      <c r="B183" s="40"/>
      <c r="C183" s="293" t="s">
        <v>252</v>
      </c>
      <c r="D183" s="293" t="s">
        <v>375</v>
      </c>
      <c r="E183" s="294" t="s">
        <v>1498</v>
      </c>
      <c r="F183" s="295" t="s">
        <v>1499</v>
      </c>
      <c r="G183" s="296" t="s">
        <v>288</v>
      </c>
      <c r="H183" s="297">
        <v>1</v>
      </c>
      <c r="I183" s="298"/>
      <c r="J183" s="299">
        <f>ROUND(I183*H183,2)</f>
        <v>0</v>
      </c>
      <c r="K183" s="295" t="s">
        <v>183</v>
      </c>
      <c r="L183" s="300"/>
      <c r="M183" s="301" t="s">
        <v>1</v>
      </c>
      <c r="N183" s="302" t="s">
        <v>41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198</v>
      </c>
      <c r="AT183" s="247" t="s">
        <v>375</v>
      </c>
      <c r="AU183" s="247" t="s">
        <v>86</v>
      </c>
      <c r="AY183" s="18" t="s">
        <v>177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84</v>
      </c>
      <c r="BK183" s="248">
        <f>ROUND(I183*H183,2)</f>
        <v>0</v>
      </c>
      <c r="BL183" s="18" t="s">
        <v>184</v>
      </c>
      <c r="BM183" s="247" t="s">
        <v>331</v>
      </c>
    </row>
    <row r="184" s="2" customFormat="1" ht="16.5" customHeight="1">
      <c r="A184" s="39"/>
      <c r="B184" s="40"/>
      <c r="C184" s="236" t="s">
        <v>334</v>
      </c>
      <c r="D184" s="236" t="s">
        <v>179</v>
      </c>
      <c r="E184" s="237" t="s">
        <v>1500</v>
      </c>
      <c r="F184" s="238" t="s">
        <v>1501</v>
      </c>
      <c r="G184" s="239" t="s">
        <v>955</v>
      </c>
      <c r="H184" s="240">
        <v>1</v>
      </c>
      <c r="I184" s="241"/>
      <c r="J184" s="242">
        <f>ROUND(I184*H184,2)</f>
        <v>0</v>
      </c>
      <c r="K184" s="238" t="s">
        <v>1</v>
      </c>
      <c r="L184" s="45"/>
      <c r="M184" s="243" t="s">
        <v>1</v>
      </c>
      <c r="N184" s="244" t="s">
        <v>41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184</v>
      </c>
      <c r="AT184" s="247" t="s">
        <v>179</v>
      </c>
      <c r="AU184" s="247" t="s">
        <v>86</v>
      </c>
      <c r="AY184" s="18" t="s">
        <v>177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84</v>
      </c>
      <c r="BK184" s="248">
        <f>ROUND(I184*H184,2)</f>
        <v>0</v>
      </c>
      <c r="BL184" s="18" t="s">
        <v>184</v>
      </c>
      <c r="BM184" s="247" t="s">
        <v>337</v>
      </c>
    </row>
    <row r="185" s="12" customFormat="1" ht="22.8" customHeight="1">
      <c r="A185" s="12"/>
      <c r="B185" s="220"/>
      <c r="C185" s="221"/>
      <c r="D185" s="222" t="s">
        <v>75</v>
      </c>
      <c r="E185" s="234" t="s">
        <v>712</v>
      </c>
      <c r="F185" s="234" t="s">
        <v>713</v>
      </c>
      <c r="G185" s="221"/>
      <c r="H185" s="221"/>
      <c r="I185" s="224"/>
      <c r="J185" s="235">
        <f>BK185</f>
        <v>0</v>
      </c>
      <c r="K185" s="221"/>
      <c r="L185" s="226"/>
      <c r="M185" s="227"/>
      <c r="N185" s="228"/>
      <c r="O185" s="228"/>
      <c r="P185" s="229">
        <f>P186</f>
        <v>0</v>
      </c>
      <c r="Q185" s="228"/>
      <c r="R185" s="229">
        <f>R186</f>
        <v>0</v>
      </c>
      <c r="S185" s="228"/>
      <c r="T185" s="230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1" t="s">
        <v>84</v>
      </c>
      <c r="AT185" s="232" t="s">
        <v>75</v>
      </c>
      <c r="AU185" s="232" t="s">
        <v>84</v>
      </c>
      <c r="AY185" s="231" t="s">
        <v>177</v>
      </c>
      <c r="BK185" s="233">
        <f>BK186</f>
        <v>0</v>
      </c>
    </row>
    <row r="186" s="2" customFormat="1" ht="33" customHeight="1">
      <c r="A186" s="39"/>
      <c r="B186" s="40"/>
      <c r="C186" s="236" t="s">
        <v>257</v>
      </c>
      <c r="D186" s="236" t="s">
        <v>179</v>
      </c>
      <c r="E186" s="237" t="s">
        <v>1597</v>
      </c>
      <c r="F186" s="238" t="s">
        <v>1598</v>
      </c>
      <c r="G186" s="239" t="s">
        <v>242</v>
      </c>
      <c r="H186" s="240">
        <v>255.94900000000001</v>
      </c>
      <c r="I186" s="241"/>
      <c r="J186" s="242">
        <f>ROUND(I186*H186,2)</f>
        <v>0</v>
      </c>
      <c r="K186" s="238" t="s">
        <v>183</v>
      </c>
      <c r="L186" s="45"/>
      <c r="M186" s="304" t="s">
        <v>1</v>
      </c>
      <c r="N186" s="305" t="s">
        <v>41</v>
      </c>
      <c r="O186" s="306"/>
      <c r="P186" s="307">
        <f>O186*H186</f>
        <v>0</v>
      </c>
      <c r="Q186" s="307">
        <v>0</v>
      </c>
      <c r="R186" s="307">
        <f>Q186*H186</f>
        <v>0</v>
      </c>
      <c r="S186" s="307">
        <v>0</v>
      </c>
      <c r="T186" s="30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184</v>
      </c>
      <c r="AT186" s="247" t="s">
        <v>179</v>
      </c>
      <c r="AU186" s="247" t="s">
        <v>86</v>
      </c>
      <c r="AY186" s="18" t="s">
        <v>177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84</v>
      </c>
      <c r="BK186" s="248">
        <f>ROUND(I186*H186,2)</f>
        <v>0</v>
      </c>
      <c r="BL186" s="18" t="s">
        <v>184</v>
      </c>
      <c r="BM186" s="247" t="s">
        <v>343</v>
      </c>
    </row>
    <row r="187" s="2" customFormat="1" ht="6.96" customHeight="1">
      <c r="A187" s="39"/>
      <c r="B187" s="67"/>
      <c r="C187" s="68"/>
      <c r="D187" s="68"/>
      <c r="E187" s="68"/>
      <c r="F187" s="68"/>
      <c r="G187" s="68"/>
      <c r="H187" s="68"/>
      <c r="I187" s="184"/>
      <c r="J187" s="68"/>
      <c r="K187" s="68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hY1YfyHh2DK/PydvprBnEnl3/HkOZWuH+NmHpBjSe1JYM3bfGQZ6+bXD76+F8uTTliPO2wIeREMG5XKQq6meJQ==" hashValue="gFj+f05aUa80dTDEy3cKyipUPdhmCEBF8KNPBOWiKW17uHoHZxMZL7qkLvtNaUxcE7hycSAYy6pJ2biN1wFiBA==" algorithmName="SHA-512" password="CC35"/>
  <autoFilter ref="C120:K18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1717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ROUND((SUM(BE119:BE216)),  2)</f>
        <v>0</v>
      </c>
      <c r="G33" s="39"/>
      <c r="H33" s="39"/>
      <c r="I33" s="163">
        <v>0.20999999999999999</v>
      </c>
      <c r="J33" s="162">
        <f>ROUND(((SUM(BE119:BE216))*I33),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ROUND((SUM(BF119:BF216)),  2)</f>
        <v>0</v>
      </c>
      <c r="G34" s="39"/>
      <c r="H34" s="39"/>
      <c r="I34" s="163">
        <v>0.14999999999999999</v>
      </c>
      <c r="J34" s="162">
        <f>ROUND(((SUM(BF119:BF216))*I34),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ROUND((SUM(BG119:BG216)),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ROUND((SUM(BH119:BH216)),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ROUND((SUM(BI119:BI216)),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SO-05A - Travnatý povrch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J120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J121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696</v>
      </c>
      <c r="E99" s="204"/>
      <c r="F99" s="204"/>
      <c r="G99" s="204"/>
      <c r="H99" s="204"/>
      <c r="I99" s="205"/>
      <c r="J99" s="206">
        <f>J215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45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184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187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162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8" t="str">
        <f>E7</f>
        <v>Vybíralka 25</v>
      </c>
      <c r="F109" s="33"/>
      <c r="G109" s="33"/>
      <c r="H109" s="33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137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SO-05A - Travnatý povrch</v>
      </c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148" t="s">
        <v>22</v>
      </c>
      <c r="J113" s="80" t="str">
        <f>IF(J12="","",J12)</f>
        <v>26. 3. 2020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24</v>
      </c>
      <c r="D115" s="41"/>
      <c r="E115" s="41"/>
      <c r="F115" s="28" t="str">
        <f>E15</f>
        <v>Městská část Praha 14</v>
      </c>
      <c r="G115" s="41"/>
      <c r="H115" s="41"/>
      <c r="I115" s="148" t="s">
        <v>31</v>
      </c>
      <c r="J115" s="37" t="str">
        <f>E21</f>
        <v>Dvořák architekti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148" t="s">
        <v>34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08"/>
      <c r="B118" s="209"/>
      <c r="C118" s="210" t="s">
        <v>163</v>
      </c>
      <c r="D118" s="211" t="s">
        <v>61</v>
      </c>
      <c r="E118" s="211" t="s">
        <v>57</v>
      </c>
      <c r="F118" s="211" t="s">
        <v>58</v>
      </c>
      <c r="G118" s="211" t="s">
        <v>164</v>
      </c>
      <c r="H118" s="211" t="s">
        <v>165</v>
      </c>
      <c r="I118" s="212" t="s">
        <v>166</v>
      </c>
      <c r="J118" s="211" t="s">
        <v>141</v>
      </c>
      <c r="K118" s="213" t="s">
        <v>167</v>
      </c>
      <c r="L118" s="214"/>
      <c r="M118" s="101" t="s">
        <v>1</v>
      </c>
      <c r="N118" s="102" t="s">
        <v>40</v>
      </c>
      <c r="O118" s="102" t="s">
        <v>168</v>
      </c>
      <c r="P118" s="102" t="s">
        <v>169</v>
      </c>
      <c r="Q118" s="102" t="s">
        <v>170</v>
      </c>
      <c r="R118" s="102" t="s">
        <v>171</v>
      </c>
      <c r="S118" s="102" t="s">
        <v>172</v>
      </c>
      <c r="T118" s="103" t="s">
        <v>173</v>
      </c>
      <c r="U118" s="208"/>
      <c r="V118" s="208"/>
      <c r="W118" s="208"/>
      <c r="X118" s="208"/>
      <c r="Y118" s="208"/>
      <c r="Z118" s="208"/>
      <c r="AA118" s="208"/>
      <c r="AB118" s="208"/>
      <c r="AC118" s="208"/>
      <c r="AD118" s="208"/>
      <c r="AE118" s="208"/>
    </row>
    <row r="119" s="2" customFormat="1" ht="22.8" customHeight="1">
      <c r="A119" s="39"/>
      <c r="B119" s="40"/>
      <c r="C119" s="108" t="s">
        <v>174</v>
      </c>
      <c r="D119" s="41"/>
      <c r="E119" s="41"/>
      <c r="F119" s="41"/>
      <c r="G119" s="41"/>
      <c r="H119" s="41"/>
      <c r="I119" s="145"/>
      <c r="J119" s="215">
        <f>BK119</f>
        <v>0</v>
      </c>
      <c r="K119" s="41"/>
      <c r="L119" s="45"/>
      <c r="M119" s="104"/>
      <c r="N119" s="216"/>
      <c r="O119" s="105"/>
      <c r="P119" s="217">
        <f>P120</f>
        <v>0</v>
      </c>
      <c r="Q119" s="105"/>
      <c r="R119" s="217">
        <f>R120</f>
        <v>0</v>
      </c>
      <c r="S119" s="105"/>
      <c r="T119" s="218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143</v>
      </c>
      <c r="BK119" s="219">
        <f>BK120</f>
        <v>0</v>
      </c>
    </row>
    <row r="120" s="12" customFormat="1" ht="25.92" customHeight="1">
      <c r="A120" s="12"/>
      <c r="B120" s="220"/>
      <c r="C120" s="221"/>
      <c r="D120" s="222" t="s">
        <v>75</v>
      </c>
      <c r="E120" s="223" t="s">
        <v>175</v>
      </c>
      <c r="F120" s="223" t="s">
        <v>176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P121+P215</f>
        <v>0</v>
      </c>
      <c r="Q120" s="228"/>
      <c r="R120" s="229">
        <f>R121+R215</f>
        <v>0</v>
      </c>
      <c r="S120" s="228"/>
      <c r="T120" s="230">
        <f>T121+T215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84</v>
      </c>
      <c r="AT120" s="232" t="s">
        <v>75</v>
      </c>
      <c r="AU120" s="232" t="s">
        <v>76</v>
      </c>
      <c r="AY120" s="231" t="s">
        <v>177</v>
      </c>
      <c r="BK120" s="233">
        <f>BK121+BK215</f>
        <v>0</v>
      </c>
    </row>
    <row r="121" s="12" customFormat="1" ht="22.8" customHeight="1">
      <c r="A121" s="12"/>
      <c r="B121" s="220"/>
      <c r="C121" s="221"/>
      <c r="D121" s="222" t="s">
        <v>75</v>
      </c>
      <c r="E121" s="234" t="s">
        <v>84</v>
      </c>
      <c r="F121" s="234" t="s">
        <v>178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SUM(P122:P214)</f>
        <v>0</v>
      </c>
      <c r="Q121" s="228"/>
      <c r="R121" s="229">
        <f>SUM(R122:R214)</f>
        <v>0</v>
      </c>
      <c r="S121" s="228"/>
      <c r="T121" s="230">
        <f>SUM(T122:T214)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75</v>
      </c>
      <c r="AU121" s="232" t="s">
        <v>84</v>
      </c>
      <c r="AY121" s="231" t="s">
        <v>177</v>
      </c>
      <c r="BK121" s="233">
        <f>SUM(BK122:BK214)</f>
        <v>0</v>
      </c>
    </row>
    <row r="122" s="2" customFormat="1" ht="44.25" customHeight="1">
      <c r="A122" s="39"/>
      <c r="B122" s="40"/>
      <c r="C122" s="236" t="s">
        <v>84</v>
      </c>
      <c r="D122" s="236" t="s">
        <v>179</v>
      </c>
      <c r="E122" s="237" t="s">
        <v>206</v>
      </c>
      <c r="F122" s="238" t="s">
        <v>207</v>
      </c>
      <c r="G122" s="239" t="s">
        <v>182</v>
      </c>
      <c r="H122" s="240">
        <v>592.07000000000005</v>
      </c>
      <c r="I122" s="241"/>
      <c r="J122" s="242">
        <f>ROUND(I122*H122,2)</f>
        <v>0</v>
      </c>
      <c r="K122" s="238" t="s">
        <v>183</v>
      </c>
      <c r="L122" s="45"/>
      <c r="M122" s="243" t="s">
        <v>1</v>
      </c>
      <c r="N122" s="244" t="s">
        <v>41</v>
      </c>
      <c r="O122" s="92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7" t="s">
        <v>184</v>
      </c>
      <c r="AT122" s="247" t="s">
        <v>179</v>
      </c>
      <c r="AU122" s="247" t="s">
        <v>86</v>
      </c>
      <c r="AY122" s="18" t="s">
        <v>177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18" t="s">
        <v>84</v>
      </c>
      <c r="BK122" s="248">
        <f>ROUND(I122*H122,2)</f>
        <v>0</v>
      </c>
      <c r="BL122" s="18" t="s">
        <v>184</v>
      </c>
      <c r="BM122" s="247" t="s">
        <v>86</v>
      </c>
    </row>
    <row r="123" s="15" customFormat="1">
      <c r="A123" s="15"/>
      <c r="B123" s="272"/>
      <c r="C123" s="273"/>
      <c r="D123" s="251" t="s">
        <v>185</v>
      </c>
      <c r="E123" s="274" t="s">
        <v>1</v>
      </c>
      <c r="F123" s="275" t="s">
        <v>1718</v>
      </c>
      <c r="G123" s="273"/>
      <c r="H123" s="274" t="s">
        <v>1</v>
      </c>
      <c r="I123" s="276"/>
      <c r="J123" s="273"/>
      <c r="K123" s="273"/>
      <c r="L123" s="277"/>
      <c r="M123" s="278"/>
      <c r="N123" s="279"/>
      <c r="O123" s="279"/>
      <c r="P123" s="279"/>
      <c r="Q123" s="279"/>
      <c r="R123" s="279"/>
      <c r="S123" s="279"/>
      <c r="T123" s="280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81" t="s">
        <v>185</v>
      </c>
      <c r="AU123" s="281" t="s">
        <v>86</v>
      </c>
      <c r="AV123" s="15" t="s">
        <v>84</v>
      </c>
      <c r="AW123" s="15" t="s">
        <v>33</v>
      </c>
      <c r="AX123" s="15" t="s">
        <v>76</v>
      </c>
      <c r="AY123" s="281" t="s">
        <v>177</v>
      </c>
    </row>
    <row r="124" s="13" customFormat="1">
      <c r="A124" s="13"/>
      <c r="B124" s="249"/>
      <c r="C124" s="250"/>
      <c r="D124" s="251" t="s">
        <v>185</v>
      </c>
      <c r="E124" s="252" t="s">
        <v>1</v>
      </c>
      <c r="F124" s="253" t="s">
        <v>1719</v>
      </c>
      <c r="G124" s="250"/>
      <c r="H124" s="254">
        <v>478.80000000000001</v>
      </c>
      <c r="I124" s="255"/>
      <c r="J124" s="250"/>
      <c r="K124" s="250"/>
      <c r="L124" s="256"/>
      <c r="M124" s="257"/>
      <c r="N124" s="258"/>
      <c r="O124" s="258"/>
      <c r="P124" s="258"/>
      <c r="Q124" s="258"/>
      <c r="R124" s="258"/>
      <c r="S124" s="258"/>
      <c r="T124" s="25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0" t="s">
        <v>185</v>
      </c>
      <c r="AU124" s="260" t="s">
        <v>86</v>
      </c>
      <c r="AV124" s="13" t="s">
        <v>86</v>
      </c>
      <c r="AW124" s="13" t="s">
        <v>33</v>
      </c>
      <c r="AX124" s="13" t="s">
        <v>76</v>
      </c>
      <c r="AY124" s="260" t="s">
        <v>177</v>
      </c>
    </row>
    <row r="125" s="16" customFormat="1">
      <c r="A125" s="16"/>
      <c r="B125" s="282"/>
      <c r="C125" s="283"/>
      <c r="D125" s="251" t="s">
        <v>185</v>
      </c>
      <c r="E125" s="284" t="s">
        <v>1</v>
      </c>
      <c r="F125" s="285" t="s">
        <v>280</v>
      </c>
      <c r="G125" s="283"/>
      <c r="H125" s="286">
        <v>478.80000000000001</v>
      </c>
      <c r="I125" s="287"/>
      <c r="J125" s="283"/>
      <c r="K125" s="283"/>
      <c r="L125" s="288"/>
      <c r="M125" s="289"/>
      <c r="N125" s="290"/>
      <c r="O125" s="290"/>
      <c r="P125" s="290"/>
      <c r="Q125" s="290"/>
      <c r="R125" s="290"/>
      <c r="S125" s="290"/>
      <c r="T125" s="291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92" t="s">
        <v>185</v>
      </c>
      <c r="AU125" s="292" t="s">
        <v>86</v>
      </c>
      <c r="AV125" s="16" t="s">
        <v>192</v>
      </c>
      <c r="AW125" s="16" t="s">
        <v>33</v>
      </c>
      <c r="AX125" s="16" t="s">
        <v>76</v>
      </c>
      <c r="AY125" s="292" t="s">
        <v>177</v>
      </c>
    </row>
    <row r="126" s="15" customFormat="1">
      <c r="A126" s="15"/>
      <c r="B126" s="272"/>
      <c r="C126" s="273"/>
      <c r="D126" s="251" t="s">
        <v>185</v>
      </c>
      <c r="E126" s="274" t="s">
        <v>1</v>
      </c>
      <c r="F126" s="275" t="s">
        <v>1720</v>
      </c>
      <c r="G126" s="273"/>
      <c r="H126" s="274" t="s">
        <v>1</v>
      </c>
      <c r="I126" s="276"/>
      <c r="J126" s="273"/>
      <c r="K126" s="273"/>
      <c r="L126" s="277"/>
      <c r="M126" s="278"/>
      <c r="N126" s="279"/>
      <c r="O126" s="279"/>
      <c r="P126" s="279"/>
      <c r="Q126" s="279"/>
      <c r="R126" s="279"/>
      <c r="S126" s="279"/>
      <c r="T126" s="280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81" t="s">
        <v>185</v>
      </c>
      <c r="AU126" s="281" t="s">
        <v>86</v>
      </c>
      <c r="AV126" s="15" t="s">
        <v>84</v>
      </c>
      <c r="AW126" s="15" t="s">
        <v>33</v>
      </c>
      <c r="AX126" s="15" t="s">
        <v>76</v>
      </c>
      <c r="AY126" s="281" t="s">
        <v>177</v>
      </c>
    </row>
    <row r="127" s="13" customFormat="1">
      <c r="A127" s="13"/>
      <c r="B127" s="249"/>
      <c r="C127" s="250"/>
      <c r="D127" s="251" t="s">
        <v>185</v>
      </c>
      <c r="E127" s="252" t="s">
        <v>1</v>
      </c>
      <c r="F127" s="253" t="s">
        <v>1721</v>
      </c>
      <c r="G127" s="250"/>
      <c r="H127" s="254">
        <v>113.27</v>
      </c>
      <c r="I127" s="255"/>
      <c r="J127" s="250"/>
      <c r="K127" s="250"/>
      <c r="L127" s="256"/>
      <c r="M127" s="257"/>
      <c r="N127" s="258"/>
      <c r="O127" s="258"/>
      <c r="P127" s="258"/>
      <c r="Q127" s="258"/>
      <c r="R127" s="258"/>
      <c r="S127" s="258"/>
      <c r="T127" s="25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0" t="s">
        <v>185</v>
      </c>
      <c r="AU127" s="260" t="s">
        <v>86</v>
      </c>
      <c r="AV127" s="13" t="s">
        <v>86</v>
      </c>
      <c r="AW127" s="13" t="s">
        <v>33</v>
      </c>
      <c r="AX127" s="13" t="s">
        <v>76</v>
      </c>
      <c r="AY127" s="260" t="s">
        <v>177</v>
      </c>
    </row>
    <row r="128" s="16" customFormat="1">
      <c r="A128" s="16"/>
      <c r="B128" s="282"/>
      <c r="C128" s="283"/>
      <c r="D128" s="251" t="s">
        <v>185</v>
      </c>
      <c r="E128" s="284" t="s">
        <v>1</v>
      </c>
      <c r="F128" s="285" t="s">
        <v>280</v>
      </c>
      <c r="G128" s="283"/>
      <c r="H128" s="286">
        <v>113.27</v>
      </c>
      <c r="I128" s="287"/>
      <c r="J128" s="283"/>
      <c r="K128" s="283"/>
      <c r="L128" s="288"/>
      <c r="M128" s="289"/>
      <c r="N128" s="290"/>
      <c r="O128" s="290"/>
      <c r="P128" s="290"/>
      <c r="Q128" s="290"/>
      <c r="R128" s="290"/>
      <c r="S128" s="290"/>
      <c r="T128" s="291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92" t="s">
        <v>185</v>
      </c>
      <c r="AU128" s="292" t="s">
        <v>86</v>
      </c>
      <c r="AV128" s="16" t="s">
        <v>192</v>
      </c>
      <c r="AW128" s="16" t="s">
        <v>33</v>
      </c>
      <c r="AX128" s="16" t="s">
        <v>76</v>
      </c>
      <c r="AY128" s="292" t="s">
        <v>177</v>
      </c>
    </row>
    <row r="129" s="14" customFormat="1">
      <c r="A129" s="14"/>
      <c r="B129" s="261"/>
      <c r="C129" s="262"/>
      <c r="D129" s="251" t="s">
        <v>185</v>
      </c>
      <c r="E129" s="263" t="s">
        <v>1</v>
      </c>
      <c r="F129" s="264" t="s">
        <v>187</v>
      </c>
      <c r="G129" s="262"/>
      <c r="H129" s="265">
        <v>592.07000000000005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185</v>
      </c>
      <c r="AU129" s="271" t="s">
        <v>86</v>
      </c>
      <c r="AV129" s="14" t="s">
        <v>184</v>
      </c>
      <c r="AW129" s="14" t="s">
        <v>33</v>
      </c>
      <c r="AX129" s="14" t="s">
        <v>84</v>
      </c>
      <c r="AY129" s="271" t="s">
        <v>177</v>
      </c>
    </row>
    <row r="130" s="2" customFormat="1" ht="44.25" customHeight="1">
      <c r="A130" s="39"/>
      <c r="B130" s="40"/>
      <c r="C130" s="236" t="s">
        <v>86</v>
      </c>
      <c r="D130" s="236" t="s">
        <v>179</v>
      </c>
      <c r="E130" s="237" t="s">
        <v>1071</v>
      </c>
      <c r="F130" s="238" t="s">
        <v>1072</v>
      </c>
      <c r="G130" s="239" t="s">
        <v>182</v>
      </c>
      <c r="H130" s="240">
        <v>478.80000000000001</v>
      </c>
      <c r="I130" s="241"/>
      <c r="J130" s="242">
        <f>ROUND(I130*H130,2)</f>
        <v>0</v>
      </c>
      <c r="K130" s="238" t="s">
        <v>183</v>
      </c>
      <c r="L130" s="45"/>
      <c r="M130" s="243" t="s">
        <v>1</v>
      </c>
      <c r="N130" s="244" t="s">
        <v>41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184</v>
      </c>
      <c r="AT130" s="247" t="s">
        <v>179</v>
      </c>
      <c r="AU130" s="247" t="s">
        <v>86</v>
      </c>
      <c r="AY130" s="18" t="s">
        <v>177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84</v>
      </c>
      <c r="BK130" s="248">
        <f>ROUND(I130*H130,2)</f>
        <v>0</v>
      </c>
      <c r="BL130" s="18" t="s">
        <v>184</v>
      </c>
      <c r="BM130" s="247" t="s">
        <v>184</v>
      </c>
    </row>
    <row r="131" s="15" customFormat="1">
      <c r="A131" s="15"/>
      <c r="B131" s="272"/>
      <c r="C131" s="273"/>
      <c r="D131" s="251" t="s">
        <v>185</v>
      </c>
      <c r="E131" s="274" t="s">
        <v>1</v>
      </c>
      <c r="F131" s="275" t="s">
        <v>1722</v>
      </c>
      <c r="G131" s="273"/>
      <c r="H131" s="274" t="s">
        <v>1</v>
      </c>
      <c r="I131" s="276"/>
      <c r="J131" s="273"/>
      <c r="K131" s="273"/>
      <c r="L131" s="277"/>
      <c r="M131" s="278"/>
      <c r="N131" s="279"/>
      <c r="O131" s="279"/>
      <c r="P131" s="279"/>
      <c r="Q131" s="279"/>
      <c r="R131" s="279"/>
      <c r="S131" s="279"/>
      <c r="T131" s="28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1" t="s">
        <v>185</v>
      </c>
      <c r="AU131" s="281" t="s">
        <v>86</v>
      </c>
      <c r="AV131" s="15" t="s">
        <v>84</v>
      </c>
      <c r="AW131" s="15" t="s">
        <v>33</v>
      </c>
      <c r="AX131" s="15" t="s">
        <v>76</v>
      </c>
      <c r="AY131" s="281" t="s">
        <v>177</v>
      </c>
    </row>
    <row r="132" s="13" customFormat="1">
      <c r="A132" s="13"/>
      <c r="B132" s="249"/>
      <c r="C132" s="250"/>
      <c r="D132" s="251" t="s">
        <v>185</v>
      </c>
      <c r="E132" s="252" t="s">
        <v>1</v>
      </c>
      <c r="F132" s="253" t="s">
        <v>1719</v>
      </c>
      <c r="G132" s="250"/>
      <c r="H132" s="254">
        <v>478.80000000000001</v>
      </c>
      <c r="I132" s="255"/>
      <c r="J132" s="250"/>
      <c r="K132" s="250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185</v>
      </c>
      <c r="AU132" s="260" t="s">
        <v>86</v>
      </c>
      <c r="AV132" s="13" t="s">
        <v>86</v>
      </c>
      <c r="AW132" s="13" t="s">
        <v>33</v>
      </c>
      <c r="AX132" s="13" t="s">
        <v>76</v>
      </c>
      <c r="AY132" s="260" t="s">
        <v>177</v>
      </c>
    </row>
    <row r="133" s="14" customFormat="1">
      <c r="A133" s="14"/>
      <c r="B133" s="261"/>
      <c r="C133" s="262"/>
      <c r="D133" s="251" t="s">
        <v>185</v>
      </c>
      <c r="E133" s="263" t="s">
        <v>1</v>
      </c>
      <c r="F133" s="264" t="s">
        <v>187</v>
      </c>
      <c r="G133" s="262"/>
      <c r="H133" s="265">
        <v>478.80000000000001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185</v>
      </c>
      <c r="AU133" s="271" t="s">
        <v>86</v>
      </c>
      <c r="AV133" s="14" t="s">
        <v>184</v>
      </c>
      <c r="AW133" s="14" t="s">
        <v>33</v>
      </c>
      <c r="AX133" s="14" t="s">
        <v>84</v>
      </c>
      <c r="AY133" s="271" t="s">
        <v>177</v>
      </c>
    </row>
    <row r="134" s="2" customFormat="1" ht="55.5" customHeight="1">
      <c r="A134" s="39"/>
      <c r="B134" s="40"/>
      <c r="C134" s="236" t="s">
        <v>192</v>
      </c>
      <c r="D134" s="236" t="s">
        <v>179</v>
      </c>
      <c r="E134" s="237" t="s">
        <v>1077</v>
      </c>
      <c r="F134" s="238" t="s">
        <v>1078</v>
      </c>
      <c r="G134" s="239" t="s">
        <v>182</v>
      </c>
      <c r="H134" s="240">
        <v>9082</v>
      </c>
      <c r="I134" s="241"/>
      <c r="J134" s="242">
        <f>ROUND(I134*H134,2)</f>
        <v>0</v>
      </c>
      <c r="K134" s="238" t="s">
        <v>183</v>
      </c>
      <c r="L134" s="45"/>
      <c r="M134" s="243" t="s">
        <v>1</v>
      </c>
      <c r="N134" s="244" t="s">
        <v>41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184</v>
      </c>
      <c r="AT134" s="247" t="s">
        <v>179</v>
      </c>
      <c r="AU134" s="247" t="s">
        <v>86</v>
      </c>
      <c r="AY134" s="18" t="s">
        <v>177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84</v>
      </c>
      <c r="BK134" s="248">
        <f>ROUND(I134*H134,2)</f>
        <v>0</v>
      </c>
      <c r="BL134" s="18" t="s">
        <v>184</v>
      </c>
      <c r="BM134" s="247" t="s">
        <v>195</v>
      </c>
    </row>
    <row r="135" s="13" customFormat="1">
      <c r="A135" s="13"/>
      <c r="B135" s="249"/>
      <c r="C135" s="250"/>
      <c r="D135" s="251" t="s">
        <v>185</v>
      </c>
      <c r="E135" s="252" t="s">
        <v>1</v>
      </c>
      <c r="F135" s="253" t="s">
        <v>1723</v>
      </c>
      <c r="G135" s="250"/>
      <c r="H135" s="254">
        <v>9082</v>
      </c>
      <c r="I135" s="255"/>
      <c r="J135" s="250"/>
      <c r="K135" s="250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185</v>
      </c>
      <c r="AU135" s="260" t="s">
        <v>86</v>
      </c>
      <c r="AV135" s="13" t="s">
        <v>86</v>
      </c>
      <c r="AW135" s="13" t="s">
        <v>33</v>
      </c>
      <c r="AX135" s="13" t="s">
        <v>76</v>
      </c>
      <c r="AY135" s="260" t="s">
        <v>177</v>
      </c>
    </row>
    <row r="136" s="14" customFormat="1">
      <c r="A136" s="14"/>
      <c r="B136" s="261"/>
      <c r="C136" s="262"/>
      <c r="D136" s="251" t="s">
        <v>185</v>
      </c>
      <c r="E136" s="263" t="s">
        <v>1</v>
      </c>
      <c r="F136" s="264" t="s">
        <v>187</v>
      </c>
      <c r="G136" s="262"/>
      <c r="H136" s="265">
        <v>9082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1" t="s">
        <v>185</v>
      </c>
      <c r="AU136" s="271" t="s">
        <v>86</v>
      </c>
      <c r="AV136" s="14" t="s">
        <v>184</v>
      </c>
      <c r="AW136" s="14" t="s">
        <v>33</v>
      </c>
      <c r="AX136" s="14" t="s">
        <v>84</v>
      </c>
      <c r="AY136" s="271" t="s">
        <v>177</v>
      </c>
    </row>
    <row r="137" s="2" customFormat="1" ht="33" customHeight="1">
      <c r="A137" s="39"/>
      <c r="B137" s="40"/>
      <c r="C137" s="236" t="s">
        <v>184</v>
      </c>
      <c r="D137" s="236" t="s">
        <v>179</v>
      </c>
      <c r="E137" s="237" t="s">
        <v>1523</v>
      </c>
      <c r="F137" s="238" t="s">
        <v>1524</v>
      </c>
      <c r="G137" s="239" t="s">
        <v>182</v>
      </c>
      <c r="H137" s="240">
        <v>1070.8699999999999</v>
      </c>
      <c r="I137" s="241"/>
      <c r="J137" s="242">
        <f>ROUND(I137*H137,2)</f>
        <v>0</v>
      </c>
      <c r="K137" s="238" t="s">
        <v>183</v>
      </c>
      <c r="L137" s="45"/>
      <c r="M137" s="243" t="s">
        <v>1</v>
      </c>
      <c r="N137" s="244" t="s">
        <v>41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184</v>
      </c>
      <c r="AT137" s="247" t="s">
        <v>179</v>
      </c>
      <c r="AU137" s="247" t="s">
        <v>86</v>
      </c>
      <c r="AY137" s="18" t="s">
        <v>177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84</v>
      </c>
      <c r="BK137" s="248">
        <f>ROUND(I137*H137,2)</f>
        <v>0</v>
      </c>
      <c r="BL137" s="18" t="s">
        <v>184</v>
      </c>
      <c r="BM137" s="247" t="s">
        <v>198</v>
      </c>
    </row>
    <row r="138" s="15" customFormat="1">
      <c r="A138" s="15"/>
      <c r="B138" s="272"/>
      <c r="C138" s="273"/>
      <c r="D138" s="251" t="s">
        <v>185</v>
      </c>
      <c r="E138" s="274" t="s">
        <v>1</v>
      </c>
      <c r="F138" s="275" t="s">
        <v>1724</v>
      </c>
      <c r="G138" s="273"/>
      <c r="H138" s="274" t="s">
        <v>1</v>
      </c>
      <c r="I138" s="276"/>
      <c r="J138" s="273"/>
      <c r="K138" s="273"/>
      <c r="L138" s="277"/>
      <c r="M138" s="278"/>
      <c r="N138" s="279"/>
      <c r="O138" s="279"/>
      <c r="P138" s="279"/>
      <c r="Q138" s="279"/>
      <c r="R138" s="279"/>
      <c r="S138" s="279"/>
      <c r="T138" s="28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1" t="s">
        <v>185</v>
      </c>
      <c r="AU138" s="281" t="s">
        <v>86</v>
      </c>
      <c r="AV138" s="15" t="s">
        <v>84</v>
      </c>
      <c r="AW138" s="15" t="s">
        <v>33</v>
      </c>
      <c r="AX138" s="15" t="s">
        <v>76</v>
      </c>
      <c r="AY138" s="281" t="s">
        <v>177</v>
      </c>
    </row>
    <row r="139" s="13" customFormat="1">
      <c r="A139" s="13"/>
      <c r="B139" s="249"/>
      <c r="C139" s="250"/>
      <c r="D139" s="251" t="s">
        <v>185</v>
      </c>
      <c r="E139" s="252" t="s">
        <v>1</v>
      </c>
      <c r="F139" s="253" t="s">
        <v>1719</v>
      </c>
      <c r="G139" s="250"/>
      <c r="H139" s="254">
        <v>478.80000000000001</v>
      </c>
      <c r="I139" s="255"/>
      <c r="J139" s="250"/>
      <c r="K139" s="250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185</v>
      </c>
      <c r="AU139" s="260" t="s">
        <v>86</v>
      </c>
      <c r="AV139" s="13" t="s">
        <v>86</v>
      </c>
      <c r="AW139" s="13" t="s">
        <v>33</v>
      </c>
      <c r="AX139" s="13" t="s">
        <v>76</v>
      </c>
      <c r="AY139" s="260" t="s">
        <v>177</v>
      </c>
    </row>
    <row r="140" s="16" customFormat="1">
      <c r="A140" s="16"/>
      <c r="B140" s="282"/>
      <c r="C140" s="283"/>
      <c r="D140" s="251" t="s">
        <v>185</v>
      </c>
      <c r="E140" s="284" t="s">
        <v>1</v>
      </c>
      <c r="F140" s="285" t="s">
        <v>280</v>
      </c>
      <c r="G140" s="283"/>
      <c r="H140" s="286">
        <v>478.80000000000001</v>
      </c>
      <c r="I140" s="287"/>
      <c r="J140" s="283"/>
      <c r="K140" s="283"/>
      <c r="L140" s="288"/>
      <c r="M140" s="289"/>
      <c r="N140" s="290"/>
      <c r="O140" s="290"/>
      <c r="P140" s="290"/>
      <c r="Q140" s="290"/>
      <c r="R140" s="290"/>
      <c r="S140" s="290"/>
      <c r="T140" s="291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2" t="s">
        <v>185</v>
      </c>
      <c r="AU140" s="292" t="s">
        <v>86</v>
      </c>
      <c r="AV140" s="16" t="s">
        <v>192</v>
      </c>
      <c r="AW140" s="16" t="s">
        <v>33</v>
      </c>
      <c r="AX140" s="16" t="s">
        <v>76</v>
      </c>
      <c r="AY140" s="292" t="s">
        <v>177</v>
      </c>
    </row>
    <row r="141" s="15" customFormat="1">
      <c r="A141" s="15"/>
      <c r="B141" s="272"/>
      <c r="C141" s="273"/>
      <c r="D141" s="251" t="s">
        <v>185</v>
      </c>
      <c r="E141" s="274" t="s">
        <v>1</v>
      </c>
      <c r="F141" s="275" t="s">
        <v>1720</v>
      </c>
      <c r="G141" s="273"/>
      <c r="H141" s="274" t="s">
        <v>1</v>
      </c>
      <c r="I141" s="276"/>
      <c r="J141" s="273"/>
      <c r="K141" s="273"/>
      <c r="L141" s="277"/>
      <c r="M141" s="278"/>
      <c r="N141" s="279"/>
      <c r="O141" s="279"/>
      <c r="P141" s="279"/>
      <c r="Q141" s="279"/>
      <c r="R141" s="279"/>
      <c r="S141" s="279"/>
      <c r="T141" s="28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1" t="s">
        <v>185</v>
      </c>
      <c r="AU141" s="281" t="s">
        <v>86</v>
      </c>
      <c r="AV141" s="15" t="s">
        <v>84</v>
      </c>
      <c r="AW141" s="15" t="s">
        <v>33</v>
      </c>
      <c r="AX141" s="15" t="s">
        <v>76</v>
      </c>
      <c r="AY141" s="281" t="s">
        <v>177</v>
      </c>
    </row>
    <row r="142" s="13" customFormat="1">
      <c r="A142" s="13"/>
      <c r="B142" s="249"/>
      <c r="C142" s="250"/>
      <c r="D142" s="251" t="s">
        <v>185</v>
      </c>
      <c r="E142" s="252" t="s">
        <v>1</v>
      </c>
      <c r="F142" s="253" t="s">
        <v>1721</v>
      </c>
      <c r="G142" s="250"/>
      <c r="H142" s="254">
        <v>113.27</v>
      </c>
      <c r="I142" s="255"/>
      <c r="J142" s="250"/>
      <c r="K142" s="250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185</v>
      </c>
      <c r="AU142" s="260" t="s">
        <v>86</v>
      </c>
      <c r="AV142" s="13" t="s">
        <v>86</v>
      </c>
      <c r="AW142" s="13" t="s">
        <v>33</v>
      </c>
      <c r="AX142" s="13" t="s">
        <v>76</v>
      </c>
      <c r="AY142" s="260" t="s">
        <v>177</v>
      </c>
    </row>
    <row r="143" s="16" customFormat="1">
      <c r="A143" s="16"/>
      <c r="B143" s="282"/>
      <c r="C143" s="283"/>
      <c r="D143" s="251" t="s">
        <v>185</v>
      </c>
      <c r="E143" s="284" t="s">
        <v>1</v>
      </c>
      <c r="F143" s="285" t="s">
        <v>280</v>
      </c>
      <c r="G143" s="283"/>
      <c r="H143" s="286">
        <v>113.27</v>
      </c>
      <c r="I143" s="287"/>
      <c r="J143" s="283"/>
      <c r="K143" s="283"/>
      <c r="L143" s="288"/>
      <c r="M143" s="289"/>
      <c r="N143" s="290"/>
      <c r="O143" s="290"/>
      <c r="P143" s="290"/>
      <c r="Q143" s="290"/>
      <c r="R143" s="290"/>
      <c r="S143" s="290"/>
      <c r="T143" s="291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92" t="s">
        <v>185</v>
      </c>
      <c r="AU143" s="292" t="s">
        <v>86</v>
      </c>
      <c r="AV143" s="16" t="s">
        <v>192</v>
      </c>
      <c r="AW143" s="16" t="s">
        <v>33</v>
      </c>
      <c r="AX143" s="16" t="s">
        <v>76</v>
      </c>
      <c r="AY143" s="292" t="s">
        <v>177</v>
      </c>
    </row>
    <row r="144" s="15" customFormat="1">
      <c r="A144" s="15"/>
      <c r="B144" s="272"/>
      <c r="C144" s="273"/>
      <c r="D144" s="251" t="s">
        <v>185</v>
      </c>
      <c r="E144" s="274" t="s">
        <v>1</v>
      </c>
      <c r="F144" s="275" t="s">
        <v>1722</v>
      </c>
      <c r="G144" s="273"/>
      <c r="H144" s="274" t="s">
        <v>1</v>
      </c>
      <c r="I144" s="276"/>
      <c r="J144" s="273"/>
      <c r="K144" s="273"/>
      <c r="L144" s="277"/>
      <c r="M144" s="278"/>
      <c r="N144" s="279"/>
      <c r="O144" s="279"/>
      <c r="P144" s="279"/>
      <c r="Q144" s="279"/>
      <c r="R144" s="279"/>
      <c r="S144" s="279"/>
      <c r="T144" s="28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1" t="s">
        <v>185</v>
      </c>
      <c r="AU144" s="281" t="s">
        <v>86</v>
      </c>
      <c r="AV144" s="15" t="s">
        <v>84</v>
      </c>
      <c r="AW144" s="15" t="s">
        <v>33</v>
      </c>
      <c r="AX144" s="15" t="s">
        <v>76</v>
      </c>
      <c r="AY144" s="281" t="s">
        <v>177</v>
      </c>
    </row>
    <row r="145" s="13" customFormat="1">
      <c r="A145" s="13"/>
      <c r="B145" s="249"/>
      <c r="C145" s="250"/>
      <c r="D145" s="251" t="s">
        <v>185</v>
      </c>
      <c r="E145" s="252" t="s">
        <v>1</v>
      </c>
      <c r="F145" s="253" t="s">
        <v>1719</v>
      </c>
      <c r="G145" s="250"/>
      <c r="H145" s="254">
        <v>478.80000000000001</v>
      </c>
      <c r="I145" s="255"/>
      <c r="J145" s="250"/>
      <c r="K145" s="250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185</v>
      </c>
      <c r="AU145" s="260" t="s">
        <v>86</v>
      </c>
      <c r="AV145" s="13" t="s">
        <v>86</v>
      </c>
      <c r="AW145" s="13" t="s">
        <v>33</v>
      </c>
      <c r="AX145" s="13" t="s">
        <v>76</v>
      </c>
      <c r="AY145" s="260" t="s">
        <v>177</v>
      </c>
    </row>
    <row r="146" s="16" customFormat="1">
      <c r="A146" s="16"/>
      <c r="B146" s="282"/>
      <c r="C146" s="283"/>
      <c r="D146" s="251" t="s">
        <v>185</v>
      </c>
      <c r="E146" s="284" t="s">
        <v>1</v>
      </c>
      <c r="F146" s="285" t="s">
        <v>280</v>
      </c>
      <c r="G146" s="283"/>
      <c r="H146" s="286">
        <v>478.80000000000001</v>
      </c>
      <c r="I146" s="287"/>
      <c r="J146" s="283"/>
      <c r="K146" s="283"/>
      <c r="L146" s="288"/>
      <c r="M146" s="289"/>
      <c r="N146" s="290"/>
      <c r="O146" s="290"/>
      <c r="P146" s="290"/>
      <c r="Q146" s="290"/>
      <c r="R146" s="290"/>
      <c r="S146" s="290"/>
      <c r="T146" s="291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92" t="s">
        <v>185</v>
      </c>
      <c r="AU146" s="292" t="s">
        <v>86</v>
      </c>
      <c r="AV146" s="16" t="s">
        <v>192</v>
      </c>
      <c r="AW146" s="16" t="s">
        <v>33</v>
      </c>
      <c r="AX146" s="16" t="s">
        <v>76</v>
      </c>
      <c r="AY146" s="292" t="s">
        <v>177</v>
      </c>
    </row>
    <row r="147" s="14" customFormat="1">
      <c r="A147" s="14"/>
      <c r="B147" s="261"/>
      <c r="C147" s="262"/>
      <c r="D147" s="251" t="s">
        <v>185</v>
      </c>
      <c r="E147" s="263" t="s">
        <v>1</v>
      </c>
      <c r="F147" s="264" t="s">
        <v>187</v>
      </c>
      <c r="G147" s="262"/>
      <c r="H147" s="265">
        <v>1070.8700000000001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185</v>
      </c>
      <c r="AU147" s="271" t="s">
        <v>86</v>
      </c>
      <c r="AV147" s="14" t="s">
        <v>184</v>
      </c>
      <c r="AW147" s="14" t="s">
        <v>33</v>
      </c>
      <c r="AX147" s="14" t="s">
        <v>84</v>
      </c>
      <c r="AY147" s="271" t="s">
        <v>177</v>
      </c>
    </row>
    <row r="148" s="2" customFormat="1" ht="16.5" customHeight="1">
      <c r="A148" s="39"/>
      <c r="B148" s="40"/>
      <c r="C148" s="236" t="s">
        <v>202</v>
      </c>
      <c r="D148" s="236" t="s">
        <v>179</v>
      </c>
      <c r="E148" s="237" t="s">
        <v>1080</v>
      </c>
      <c r="F148" s="238" t="s">
        <v>1081</v>
      </c>
      <c r="G148" s="239" t="s">
        <v>182</v>
      </c>
      <c r="H148" s="240">
        <v>478.80000000000001</v>
      </c>
      <c r="I148" s="241"/>
      <c r="J148" s="242">
        <f>ROUND(I148*H148,2)</f>
        <v>0</v>
      </c>
      <c r="K148" s="238" t="s">
        <v>183</v>
      </c>
      <c r="L148" s="45"/>
      <c r="M148" s="243" t="s">
        <v>1</v>
      </c>
      <c r="N148" s="244" t="s">
        <v>41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184</v>
      </c>
      <c r="AT148" s="247" t="s">
        <v>179</v>
      </c>
      <c r="AU148" s="247" t="s">
        <v>86</v>
      </c>
      <c r="AY148" s="18" t="s">
        <v>177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84</v>
      </c>
      <c r="BK148" s="248">
        <f>ROUND(I148*H148,2)</f>
        <v>0</v>
      </c>
      <c r="BL148" s="18" t="s">
        <v>184</v>
      </c>
      <c r="BM148" s="247" t="s">
        <v>205</v>
      </c>
    </row>
    <row r="149" s="2" customFormat="1" ht="33" customHeight="1">
      <c r="A149" s="39"/>
      <c r="B149" s="40"/>
      <c r="C149" s="236" t="s">
        <v>195</v>
      </c>
      <c r="D149" s="236" t="s">
        <v>179</v>
      </c>
      <c r="E149" s="237" t="s">
        <v>1082</v>
      </c>
      <c r="F149" s="238" t="s">
        <v>1083</v>
      </c>
      <c r="G149" s="239" t="s">
        <v>242</v>
      </c>
      <c r="H149" s="240">
        <v>766.08000000000004</v>
      </c>
      <c r="I149" s="241"/>
      <c r="J149" s="242">
        <f>ROUND(I149*H149,2)</f>
        <v>0</v>
      </c>
      <c r="K149" s="238" t="s">
        <v>183</v>
      </c>
      <c r="L149" s="45"/>
      <c r="M149" s="243" t="s">
        <v>1</v>
      </c>
      <c r="N149" s="244" t="s">
        <v>41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184</v>
      </c>
      <c r="AT149" s="247" t="s">
        <v>179</v>
      </c>
      <c r="AU149" s="247" t="s">
        <v>86</v>
      </c>
      <c r="AY149" s="18" t="s">
        <v>177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84</v>
      </c>
      <c r="BK149" s="248">
        <f>ROUND(I149*H149,2)</f>
        <v>0</v>
      </c>
      <c r="BL149" s="18" t="s">
        <v>184</v>
      </c>
      <c r="BM149" s="247" t="s">
        <v>208</v>
      </c>
    </row>
    <row r="150" s="15" customFormat="1">
      <c r="A150" s="15"/>
      <c r="B150" s="272"/>
      <c r="C150" s="273"/>
      <c r="D150" s="251" t="s">
        <v>185</v>
      </c>
      <c r="E150" s="274" t="s">
        <v>1</v>
      </c>
      <c r="F150" s="275" t="s">
        <v>1725</v>
      </c>
      <c r="G150" s="273"/>
      <c r="H150" s="274" t="s">
        <v>1</v>
      </c>
      <c r="I150" s="276"/>
      <c r="J150" s="273"/>
      <c r="K150" s="273"/>
      <c r="L150" s="277"/>
      <c r="M150" s="278"/>
      <c r="N150" s="279"/>
      <c r="O150" s="279"/>
      <c r="P150" s="279"/>
      <c r="Q150" s="279"/>
      <c r="R150" s="279"/>
      <c r="S150" s="279"/>
      <c r="T150" s="28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1" t="s">
        <v>185</v>
      </c>
      <c r="AU150" s="281" t="s">
        <v>86</v>
      </c>
      <c r="AV150" s="15" t="s">
        <v>84</v>
      </c>
      <c r="AW150" s="15" t="s">
        <v>33</v>
      </c>
      <c r="AX150" s="15" t="s">
        <v>76</v>
      </c>
      <c r="AY150" s="281" t="s">
        <v>177</v>
      </c>
    </row>
    <row r="151" s="13" customFormat="1">
      <c r="A151" s="13"/>
      <c r="B151" s="249"/>
      <c r="C151" s="250"/>
      <c r="D151" s="251" t="s">
        <v>185</v>
      </c>
      <c r="E151" s="252" t="s">
        <v>1</v>
      </c>
      <c r="F151" s="253" t="s">
        <v>1726</v>
      </c>
      <c r="G151" s="250"/>
      <c r="H151" s="254">
        <v>766.08000000000004</v>
      </c>
      <c r="I151" s="255"/>
      <c r="J151" s="250"/>
      <c r="K151" s="250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185</v>
      </c>
      <c r="AU151" s="260" t="s">
        <v>86</v>
      </c>
      <c r="AV151" s="13" t="s">
        <v>86</v>
      </c>
      <c r="AW151" s="13" t="s">
        <v>33</v>
      </c>
      <c r="AX151" s="13" t="s">
        <v>76</v>
      </c>
      <c r="AY151" s="260" t="s">
        <v>177</v>
      </c>
    </row>
    <row r="152" s="14" customFormat="1">
      <c r="A152" s="14"/>
      <c r="B152" s="261"/>
      <c r="C152" s="262"/>
      <c r="D152" s="251" t="s">
        <v>185</v>
      </c>
      <c r="E152" s="263" t="s">
        <v>1</v>
      </c>
      <c r="F152" s="264" t="s">
        <v>187</v>
      </c>
      <c r="G152" s="262"/>
      <c r="H152" s="265">
        <v>766.08000000000004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1" t="s">
        <v>185</v>
      </c>
      <c r="AU152" s="271" t="s">
        <v>86</v>
      </c>
      <c r="AV152" s="14" t="s">
        <v>184</v>
      </c>
      <c r="AW152" s="14" t="s">
        <v>33</v>
      </c>
      <c r="AX152" s="14" t="s">
        <v>84</v>
      </c>
      <c r="AY152" s="271" t="s">
        <v>177</v>
      </c>
    </row>
    <row r="153" s="2" customFormat="1" ht="21.75" customHeight="1">
      <c r="A153" s="39"/>
      <c r="B153" s="40"/>
      <c r="C153" s="236" t="s">
        <v>211</v>
      </c>
      <c r="D153" s="236" t="s">
        <v>179</v>
      </c>
      <c r="E153" s="237" t="s">
        <v>1727</v>
      </c>
      <c r="F153" s="238" t="s">
        <v>1728</v>
      </c>
      <c r="G153" s="239" t="s">
        <v>182</v>
      </c>
      <c r="H153" s="240">
        <v>458.69999999999999</v>
      </c>
      <c r="I153" s="241"/>
      <c r="J153" s="242">
        <f>ROUND(I153*H153,2)</f>
        <v>0</v>
      </c>
      <c r="K153" s="238" t="s">
        <v>183</v>
      </c>
      <c r="L153" s="45"/>
      <c r="M153" s="243" t="s">
        <v>1</v>
      </c>
      <c r="N153" s="244" t="s">
        <v>41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184</v>
      </c>
      <c r="AT153" s="247" t="s">
        <v>179</v>
      </c>
      <c r="AU153" s="247" t="s">
        <v>86</v>
      </c>
      <c r="AY153" s="18" t="s">
        <v>177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84</v>
      </c>
      <c r="BK153" s="248">
        <f>ROUND(I153*H153,2)</f>
        <v>0</v>
      </c>
      <c r="BL153" s="18" t="s">
        <v>184</v>
      </c>
      <c r="BM153" s="247" t="s">
        <v>214</v>
      </c>
    </row>
    <row r="154" s="15" customFormat="1">
      <c r="A154" s="15"/>
      <c r="B154" s="272"/>
      <c r="C154" s="273"/>
      <c r="D154" s="251" t="s">
        <v>185</v>
      </c>
      <c r="E154" s="274" t="s">
        <v>1</v>
      </c>
      <c r="F154" s="275" t="s">
        <v>1729</v>
      </c>
      <c r="G154" s="273"/>
      <c r="H154" s="274" t="s">
        <v>1</v>
      </c>
      <c r="I154" s="276"/>
      <c r="J154" s="273"/>
      <c r="K154" s="273"/>
      <c r="L154" s="277"/>
      <c r="M154" s="278"/>
      <c r="N154" s="279"/>
      <c r="O154" s="279"/>
      <c r="P154" s="279"/>
      <c r="Q154" s="279"/>
      <c r="R154" s="279"/>
      <c r="S154" s="279"/>
      <c r="T154" s="28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1" t="s">
        <v>185</v>
      </c>
      <c r="AU154" s="281" t="s">
        <v>86</v>
      </c>
      <c r="AV154" s="15" t="s">
        <v>84</v>
      </c>
      <c r="AW154" s="15" t="s">
        <v>33</v>
      </c>
      <c r="AX154" s="15" t="s">
        <v>76</v>
      </c>
      <c r="AY154" s="281" t="s">
        <v>177</v>
      </c>
    </row>
    <row r="155" s="15" customFormat="1">
      <c r="A155" s="15"/>
      <c r="B155" s="272"/>
      <c r="C155" s="273"/>
      <c r="D155" s="251" t="s">
        <v>185</v>
      </c>
      <c r="E155" s="274" t="s">
        <v>1</v>
      </c>
      <c r="F155" s="275" t="s">
        <v>1730</v>
      </c>
      <c r="G155" s="273"/>
      <c r="H155" s="274" t="s">
        <v>1</v>
      </c>
      <c r="I155" s="276"/>
      <c r="J155" s="273"/>
      <c r="K155" s="273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185</v>
      </c>
      <c r="AU155" s="281" t="s">
        <v>86</v>
      </c>
      <c r="AV155" s="15" t="s">
        <v>84</v>
      </c>
      <c r="AW155" s="15" t="s">
        <v>33</v>
      </c>
      <c r="AX155" s="15" t="s">
        <v>76</v>
      </c>
      <c r="AY155" s="281" t="s">
        <v>177</v>
      </c>
    </row>
    <row r="156" s="13" customFormat="1">
      <c r="A156" s="13"/>
      <c r="B156" s="249"/>
      <c r="C156" s="250"/>
      <c r="D156" s="251" t="s">
        <v>185</v>
      </c>
      <c r="E156" s="252" t="s">
        <v>1</v>
      </c>
      <c r="F156" s="253" t="s">
        <v>1731</v>
      </c>
      <c r="G156" s="250"/>
      <c r="H156" s="254">
        <v>86</v>
      </c>
      <c r="I156" s="255"/>
      <c r="J156" s="250"/>
      <c r="K156" s="250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185</v>
      </c>
      <c r="AU156" s="260" t="s">
        <v>86</v>
      </c>
      <c r="AV156" s="13" t="s">
        <v>86</v>
      </c>
      <c r="AW156" s="13" t="s">
        <v>33</v>
      </c>
      <c r="AX156" s="13" t="s">
        <v>76</v>
      </c>
      <c r="AY156" s="260" t="s">
        <v>177</v>
      </c>
    </row>
    <row r="157" s="15" customFormat="1">
      <c r="A157" s="15"/>
      <c r="B157" s="272"/>
      <c r="C157" s="273"/>
      <c r="D157" s="251" t="s">
        <v>185</v>
      </c>
      <c r="E157" s="274" t="s">
        <v>1</v>
      </c>
      <c r="F157" s="275" t="s">
        <v>1732</v>
      </c>
      <c r="G157" s="273"/>
      <c r="H157" s="274" t="s">
        <v>1</v>
      </c>
      <c r="I157" s="276"/>
      <c r="J157" s="273"/>
      <c r="K157" s="273"/>
      <c r="L157" s="277"/>
      <c r="M157" s="278"/>
      <c r="N157" s="279"/>
      <c r="O157" s="279"/>
      <c r="P157" s="279"/>
      <c r="Q157" s="279"/>
      <c r="R157" s="279"/>
      <c r="S157" s="279"/>
      <c r="T157" s="28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1" t="s">
        <v>185</v>
      </c>
      <c r="AU157" s="281" t="s">
        <v>86</v>
      </c>
      <c r="AV157" s="15" t="s">
        <v>84</v>
      </c>
      <c r="AW157" s="15" t="s">
        <v>33</v>
      </c>
      <c r="AX157" s="15" t="s">
        <v>76</v>
      </c>
      <c r="AY157" s="281" t="s">
        <v>177</v>
      </c>
    </row>
    <row r="158" s="13" customFormat="1">
      <c r="A158" s="13"/>
      <c r="B158" s="249"/>
      <c r="C158" s="250"/>
      <c r="D158" s="251" t="s">
        <v>185</v>
      </c>
      <c r="E158" s="252" t="s">
        <v>1</v>
      </c>
      <c r="F158" s="253" t="s">
        <v>1733</v>
      </c>
      <c r="G158" s="250"/>
      <c r="H158" s="254">
        <v>174.90000000000001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185</v>
      </c>
      <c r="AU158" s="260" t="s">
        <v>86</v>
      </c>
      <c r="AV158" s="13" t="s">
        <v>86</v>
      </c>
      <c r="AW158" s="13" t="s">
        <v>33</v>
      </c>
      <c r="AX158" s="13" t="s">
        <v>76</v>
      </c>
      <c r="AY158" s="260" t="s">
        <v>177</v>
      </c>
    </row>
    <row r="159" s="15" customFormat="1">
      <c r="A159" s="15"/>
      <c r="B159" s="272"/>
      <c r="C159" s="273"/>
      <c r="D159" s="251" t="s">
        <v>185</v>
      </c>
      <c r="E159" s="274" t="s">
        <v>1</v>
      </c>
      <c r="F159" s="275" t="s">
        <v>1734</v>
      </c>
      <c r="G159" s="273"/>
      <c r="H159" s="274" t="s">
        <v>1</v>
      </c>
      <c r="I159" s="276"/>
      <c r="J159" s="273"/>
      <c r="K159" s="273"/>
      <c r="L159" s="277"/>
      <c r="M159" s="278"/>
      <c r="N159" s="279"/>
      <c r="O159" s="279"/>
      <c r="P159" s="279"/>
      <c r="Q159" s="279"/>
      <c r="R159" s="279"/>
      <c r="S159" s="279"/>
      <c r="T159" s="28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1" t="s">
        <v>185</v>
      </c>
      <c r="AU159" s="281" t="s">
        <v>86</v>
      </c>
      <c r="AV159" s="15" t="s">
        <v>84</v>
      </c>
      <c r="AW159" s="15" t="s">
        <v>33</v>
      </c>
      <c r="AX159" s="15" t="s">
        <v>76</v>
      </c>
      <c r="AY159" s="281" t="s">
        <v>177</v>
      </c>
    </row>
    <row r="160" s="13" customFormat="1">
      <c r="A160" s="13"/>
      <c r="B160" s="249"/>
      <c r="C160" s="250"/>
      <c r="D160" s="251" t="s">
        <v>185</v>
      </c>
      <c r="E160" s="252" t="s">
        <v>1</v>
      </c>
      <c r="F160" s="253" t="s">
        <v>1735</v>
      </c>
      <c r="G160" s="250"/>
      <c r="H160" s="254">
        <v>124.90000000000001</v>
      </c>
      <c r="I160" s="255"/>
      <c r="J160" s="250"/>
      <c r="K160" s="250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185</v>
      </c>
      <c r="AU160" s="260" t="s">
        <v>86</v>
      </c>
      <c r="AV160" s="13" t="s">
        <v>86</v>
      </c>
      <c r="AW160" s="13" t="s">
        <v>33</v>
      </c>
      <c r="AX160" s="13" t="s">
        <v>76</v>
      </c>
      <c r="AY160" s="260" t="s">
        <v>177</v>
      </c>
    </row>
    <row r="161" s="15" customFormat="1">
      <c r="A161" s="15"/>
      <c r="B161" s="272"/>
      <c r="C161" s="273"/>
      <c r="D161" s="251" t="s">
        <v>185</v>
      </c>
      <c r="E161" s="274" t="s">
        <v>1</v>
      </c>
      <c r="F161" s="275" t="s">
        <v>1736</v>
      </c>
      <c r="G161" s="273"/>
      <c r="H161" s="274" t="s">
        <v>1</v>
      </c>
      <c r="I161" s="276"/>
      <c r="J161" s="273"/>
      <c r="K161" s="273"/>
      <c r="L161" s="277"/>
      <c r="M161" s="278"/>
      <c r="N161" s="279"/>
      <c r="O161" s="279"/>
      <c r="P161" s="279"/>
      <c r="Q161" s="279"/>
      <c r="R161" s="279"/>
      <c r="S161" s="279"/>
      <c r="T161" s="28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1" t="s">
        <v>185</v>
      </c>
      <c r="AU161" s="281" t="s">
        <v>86</v>
      </c>
      <c r="AV161" s="15" t="s">
        <v>84</v>
      </c>
      <c r="AW161" s="15" t="s">
        <v>33</v>
      </c>
      <c r="AX161" s="15" t="s">
        <v>76</v>
      </c>
      <c r="AY161" s="281" t="s">
        <v>177</v>
      </c>
    </row>
    <row r="162" s="13" customFormat="1">
      <c r="A162" s="13"/>
      <c r="B162" s="249"/>
      <c r="C162" s="250"/>
      <c r="D162" s="251" t="s">
        <v>185</v>
      </c>
      <c r="E162" s="252" t="s">
        <v>1</v>
      </c>
      <c r="F162" s="253" t="s">
        <v>1737</v>
      </c>
      <c r="G162" s="250"/>
      <c r="H162" s="254">
        <v>72.900000000000006</v>
      </c>
      <c r="I162" s="255"/>
      <c r="J162" s="250"/>
      <c r="K162" s="250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185</v>
      </c>
      <c r="AU162" s="260" t="s">
        <v>86</v>
      </c>
      <c r="AV162" s="13" t="s">
        <v>86</v>
      </c>
      <c r="AW162" s="13" t="s">
        <v>33</v>
      </c>
      <c r="AX162" s="13" t="s">
        <v>76</v>
      </c>
      <c r="AY162" s="260" t="s">
        <v>177</v>
      </c>
    </row>
    <row r="163" s="14" customFormat="1">
      <c r="A163" s="14"/>
      <c r="B163" s="261"/>
      <c r="C163" s="262"/>
      <c r="D163" s="251" t="s">
        <v>185</v>
      </c>
      <c r="E163" s="263" t="s">
        <v>1</v>
      </c>
      <c r="F163" s="264" t="s">
        <v>187</v>
      </c>
      <c r="G163" s="262"/>
      <c r="H163" s="265">
        <v>458.69999999999993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185</v>
      </c>
      <c r="AU163" s="271" t="s">
        <v>86</v>
      </c>
      <c r="AV163" s="14" t="s">
        <v>184</v>
      </c>
      <c r="AW163" s="14" t="s">
        <v>33</v>
      </c>
      <c r="AX163" s="14" t="s">
        <v>84</v>
      </c>
      <c r="AY163" s="271" t="s">
        <v>177</v>
      </c>
    </row>
    <row r="164" s="2" customFormat="1" ht="21.75" customHeight="1">
      <c r="A164" s="39"/>
      <c r="B164" s="40"/>
      <c r="C164" s="236" t="s">
        <v>198</v>
      </c>
      <c r="D164" s="236" t="s">
        <v>179</v>
      </c>
      <c r="E164" s="237" t="s">
        <v>1738</v>
      </c>
      <c r="F164" s="238" t="s">
        <v>1739</v>
      </c>
      <c r="G164" s="239" t="s">
        <v>227</v>
      </c>
      <c r="H164" s="240">
        <v>4587</v>
      </c>
      <c r="I164" s="241"/>
      <c r="J164" s="242">
        <f>ROUND(I164*H164,2)</f>
        <v>0</v>
      </c>
      <c r="K164" s="238" t="s">
        <v>183</v>
      </c>
      <c r="L164" s="45"/>
      <c r="M164" s="243" t="s">
        <v>1</v>
      </c>
      <c r="N164" s="244" t="s">
        <v>41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184</v>
      </c>
      <c r="AT164" s="247" t="s">
        <v>179</v>
      </c>
      <c r="AU164" s="247" t="s">
        <v>86</v>
      </c>
      <c r="AY164" s="18" t="s">
        <v>177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84</v>
      </c>
      <c r="BK164" s="248">
        <f>ROUND(I164*H164,2)</f>
        <v>0</v>
      </c>
      <c r="BL164" s="18" t="s">
        <v>184</v>
      </c>
      <c r="BM164" s="247" t="s">
        <v>217</v>
      </c>
    </row>
    <row r="165" s="15" customFormat="1">
      <c r="A165" s="15"/>
      <c r="B165" s="272"/>
      <c r="C165" s="273"/>
      <c r="D165" s="251" t="s">
        <v>185</v>
      </c>
      <c r="E165" s="274" t="s">
        <v>1</v>
      </c>
      <c r="F165" s="275" t="s">
        <v>1729</v>
      </c>
      <c r="G165" s="273"/>
      <c r="H165" s="274" t="s">
        <v>1</v>
      </c>
      <c r="I165" s="276"/>
      <c r="J165" s="273"/>
      <c r="K165" s="273"/>
      <c r="L165" s="277"/>
      <c r="M165" s="278"/>
      <c r="N165" s="279"/>
      <c r="O165" s="279"/>
      <c r="P165" s="279"/>
      <c r="Q165" s="279"/>
      <c r="R165" s="279"/>
      <c r="S165" s="279"/>
      <c r="T165" s="28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1" t="s">
        <v>185</v>
      </c>
      <c r="AU165" s="281" t="s">
        <v>86</v>
      </c>
      <c r="AV165" s="15" t="s">
        <v>84</v>
      </c>
      <c r="AW165" s="15" t="s">
        <v>33</v>
      </c>
      <c r="AX165" s="15" t="s">
        <v>76</v>
      </c>
      <c r="AY165" s="281" t="s">
        <v>177</v>
      </c>
    </row>
    <row r="166" s="15" customFormat="1">
      <c r="A166" s="15"/>
      <c r="B166" s="272"/>
      <c r="C166" s="273"/>
      <c r="D166" s="251" t="s">
        <v>185</v>
      </c>
      <c r="E166" s="274" t="s">
        <v>1</v>
      </c>
      <c r="F166" s="275" t="s">
        <v>1730</v>
      </c>
      <c r="G166" s="273"/>
      <c r="H166" s="274" t="s">
        <v>1</v>
      </c>
      <c r="I166" s="276"/>
      <c r="J166" s="273"/>
      <c r="K166" s="273"/>
      <c r="L166" s="277"/>
      <c r="M166" s="278"/>
      <c r="N166" s="279"/>
      <c r="O166" s="279"/>
      <c r="P166" s="279"/>
      <c r="Q166" s="279"/>
      <c r="R166" s="279"/>
      <c r="S166" s="279"/>
      <c r="T166" s="28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1" t="s">
        <v>185</v>
      </c>
      <c r="AU166" s="281" t="s">
        <v>86</v>
      </c>
      <c r="AV166" s="15" t="s">
        <v>84</v>
      </c>
      <c r="AW166" s="15" t="s">
        <v>33</v>
      </c>
      <c r="AX166" s="15" t="s">
        <v>76</v>
      </c>
      <c r="AY166" s="281" t="s">
        <v>177</v>
      </c>
    </row>
    <row r="167" s="13" customFormat="1">
      <c r="A167" s="13"/>
      <c r="B167" s="249"/>
      <c r="C167" s="250"/>
      <c r="D167" s="251" t="s">
        <v>185</v>
      </c>
      <c r="E167" s="252" t="s">
        <v>1</v>
      </c>
      <c r="F167" s="253" t="s">
        <v>1740</v>
      </c>
      <c r="G167" s="250"/>
      <c r="H167" s="254">
        <v>860</v>
      </c>
      <c r="I167" s="255"/>
      <c r="J167" s="250"/>
      <c r="K167" s="250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185</v>
      </c>
      <c r="AU167" s="260" t="s">
        <v>86</v>
      </c>
      <c r="AV167" s="13" t="s">
        <v>86</v>
      </c>
      <c r="AW167" s="13" t="s">
        <v>33</v>
      </c>
      <c r="AX167" s="13" t="s">
        <v>76</v>
      </c>
      <c r="AY167" s="260" t="s">
        <v>177</v>
      </c>
    </row>
    <row r="168" s="15" customFormat="1">
      <c r="A168" s="15"/>
      <c r="B168" s="272"/>
      <c r="C168" s="273"/>
      <c r="D168" s="251" t="s">
        <v>185</v>
      </c>
      <c r="E168" s="274" t="s">
        <v>1</v>
      </c>
      <c r="F168" s="275" t="s">
        <v>1732</v>
      </c>
      <c r="G168" s="273"/>
      <c r="H168" s="274" t="s">
        <v>1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185</v>
      </c>
      <c r="AU168" s="281" t="s">
        <v>86</v>
      </c>
      <c r="AV168" s="15" t="s">
        <v>84</v>
      </c>
      <c r="AW168" s="15" t="s">
        <v>33</v>
      </c>
      <c r="AX168" s="15" t="s">
        <v>76</v>
      </c>
      <c r="AY168" s="281" t="s">
        <v>177</v>
      </c>
    </row>
    <row r="169" s="13" customFormat="1">
      <c r="A169" s="13"/>
      <c r="B169" s="249"/>
      <c r="C169" s="250"/>
      <c r="D169" s="251" t="s">
        <v>185</v>
      </c>
      <c r="E169" s="252" t="s">
        <v>1</v>
      </c>
      <c r="F169" s="253" t="s">
        <v>1741</v>
      </c>
      <c r="G169" s="250"/>
      <c r="H169" s="254">
        <v>1749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185</v>
      </c>
      <c r="AU169" s="260" t="s">
        <v>86</v>
      </c>
      <c r="AV169" s="13" t="s">
        <v>86</v>
      </c>
      <c r="AW169" s="13" t="s">
        <v>33</v>
      </c>
      <c r="AX169" s="13" t="s">
        <v>76</v>
      </c>
      <c r="AY169" s="260" t="s">
        <v>177</v>
      </c>
    </row>
    <row r="170" s="15" customFormat="1">
      <c r="A170" s="15"/>
      <c r="B170" s="272"/>
      <c r="C170" s="273"/>
      <c r="D170" s="251" t="s">
        <v>185</v>
      </c>
      <c r="E170" s="274" t="s">
        <v>1</v>
      </c>
      <c r="F170" s="275" t="s">
        <v>1734</v>
      </c>
      <c r="G170" s="273"/>
      <c r="H170" s="274" t="s">
        <v>1</v>
      </c>
      <c r="I170" s="276"/>
      <c r="J170" s="273"/>
      <c r="K170" s="273"/>
      <c r="L170" s="277"/>
      <c r="M170" s="278"/>
      <c r="N170" s="279"/>
      <c r="O170" s="279"/>
      <c r="P170" s="279"/>
      <c r="Q170" s="279"/>
      <c r="R170" s="279"/>
      <c r="S170" s="279"/>
      <c r="T170" s="28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1" t="s">
        <v>185</v>
      </c>
      <c r="AU170" s="281" t="s">
        <v>86</v>
      </c>
      <c r="AV170" s="15" t="s">
        <v>84</v>
      </c>
      <c r="AW170" s="15" t="s">
        <v>33</v>
      </c>
      <c r="AX170" s="15" t="s">
        <v>76</v>
      </c>
      <c r="AY170" s="281" t="s">
        <v>177</v>
      </c>
    </row>
    <row r="171" s="13" customFormat="1">
      <c r="A171" s="13"/>
      <c r="B171" s="249"/>
      <c r="C171" s="250"/>
      <c r="D171" s="251" t="s">
        <v>185</v>
      </c>
      <c r="E171" s="252" t="s">
        <v>1</v>
      </c>
      <c r="F171" s="253" t="s">
        <v>1742</v>
      </c>
      <c r="G171" s="250"/>
      <c r="H171" s="254">
        <v>1249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185</v>
      </c>
      <c r="AU171" s="260" t="s">
        <v>86</v>
      </c>
      <c r="AV171" s="13" t="s">
        <v>86</v>
      </c>
      <c r="AW171" s="13" t="s">
        <v>33</v>
      </c>
      <c r="AX171" s="13" t="s">
        <v>76</v>
      </c>
      <c r="AY171" s="260" t="s">
        <v>177</v>
      </c>
    </row>
    <row r="172" s="15" customFormat="1">
      <c r="A172" s="15"/>
      <c r="B172" s="272"/>
      <c r="C172" s="273"/>
      <c r="D172" s="251" t="s">
        <v>185</v>
      </c>
      <c r="E172" s="274" t="s">
        <v>1</v>
      </c>
      <c r="F172" s="275" t="s">
        <v>1736</v>
      </c>
      <c r="G172" s="273"/>
      <c r="H172" s="274" t="s">
        <v>1</v>
      </c>
      <c r="I172" s="276"/>
      <c r="J172" s="273"/>
      <c r="K172" s="273"/>
      <c r="L172" s="277"/>
      <c r="M172" s="278"/>
      <c r="N172" s="279"/>
      <c r="O172" s="279"/>
      <c r="P172" s="279"/>
      <c r="Q172" s="279"/>
      <c r="R172" s="279"/>
      <c r="S172" s="279"/>
      <c r="T172" s="28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1" t="s">
        <v>185</v>
      </c>
      <c r="AU172" s="281" t="s">
        <v>86</v>
      </c>
      <c r="AV172" s="15" t="s">
        <v>84</v>
      </c>
      <c r="AW172" s="15" t="s">
        <v>33</v>
      </c>
      <c r="AX172" s="15" t="s">
        <v>76</v>
      </c>
      <c r="AY172" s="281" t="s">
        <v>177</v>
      </c>
    </row>
    <row r="173" s="13" customFormat="1">
      <c r="A173" s="13"/>
      <c r="B173" s="249"/>
      <c r="C173" s="250"/>
      <c r="D173" s="251" t="s">
        <v>185</v>
      </c>
      <c r="E173" s="252" t="s">
        <v>1</v>
      </c>
      <c r="F173" s="253" t="s">
        <v>1743</v>
      </c>
      <c r="G173" s="250"/>
      <c r="H173" s="254">
        <v>729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185</v>
      </c>
      <c r="AU173" s="260" t="s">
        <v>86</v>
      </c>
      <c r="AV173" s="13" t="s">
        <v>86</v>
      </c>
      <c r="AW173" s="13" t="s">
        <v>33</v>
      </c>
      <c r="AX173" s="13" t="s">
        <v>76</v>
      </c>
      <c r="AY173" s="260" t="s">
        <v>177</v>
      </c>
    </row>
    <row r="174" s="14" customFormat="1">
      <c r="A174" s="14"/>
      <c r="B174" s="261"/>
      <c r="C174" s="262"/>
      <c r="D174" s="251" t="s">
        <v>185</v>
      </c>
      <c r="E174" s="263" t="s">
        <v>1</v>
      </c>
      <c r="F174" s="264" t="s">
        <v>187</v>
      </c>
      <c r="G174" s="262"/>
      <c r="H174" s="265">
        <v>4587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1" t="s">
        <v>185</v>
      </c>
      <c r="AU174" s="271" t="s">
        <v>86</v>
      </c>
      <c r="AV174" s="14" t="s">
        <v>184</v>
      </c>
      <c r="AW174" s="14" t="s">
        <v>33</v>
      </c>
      <c r="AX174" s="14" t="s">
        <v>84</v>
      </c>
      <c r="AY174" s="271" t="s">
        <v>177</v>
      </c>
    </row>
    <row r="175" s="2" customFormat="1" ht="33" customHeight="1">
      <c r="A175" s="39"/>
      <c r="B175" s="40"/>
      <c r="C175" s="236" t="s">
        <v>219</v>
      </c>
      <c r="D175" s="236" t="s">
        <v>179</v>
      </c>
      <c r="E175" s="237" t="s">
        <v>1744</v>
      </c>
      <c r="F175" s="238" t="s">
        <v>1745</v>
      </c>
      <c r="G175" s="239" t="s">
        <v>227</v>
      </c>
      <c r="H175" s="240">
        <v>4587</v>
      </c>
      <c r="I175" s="241"/>
      <c r="J175" s="242">
        <f>ROUND(I175*H175,2)</f>
        <v>0</v>
      </c>
      <c r="K175" s="238" t="s">
        <v>183</v>
      </c>
      <c r="L175" s="45"/>
      <c r="M175" s="243" t="s">
        <v>1</v>
      </c>
      <c r="N175" s="244" t="s">
        <v>41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184</v>
      </c>
      <c r="AT175" s="247" t="s">
        <v>179</v>
      </c>
      <c r="AU175" s="247" t="s">
        <v>86</v>
      </c>
      <c r="AY175" s="18" t="s">
        <v>177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84</v>
      </c>
      <c r="BK175" s="248">
        <f>ROUND(I175*H175,2)</f>
        <v>0</v>
      </c>
      <c r="BL175" s="18" t="s">
        <v>184</v>
      </c>
      <c r="BM175" s="247" t="s">
        <v>222</v>
      </c>
    </row>
    <row r="176" s="15" customFormat="1">
      <c r="A176" s="15"/>
      <c r="B176" s="272"/>
      <c r="C176" s="273"/>
      <c r="D176" s="251" t="s">
        <v>185</v>
      </c>
      <c r="E176" s="274" t="s">
        <v>1</v>
      </c>
      <c r="F176" s="275" t="s">
        <v>1746</v>
      </c>
      <c r="G176" s="273"/>
      <c r="H176" s="274" t="s">
        <v>1</v>
      </c>
      <c r="I176" s="276"/>
      <c r="J176" s="273"/>
      <c r="K176" s="273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185</v>
      </c>
      <c r="AU176" s="281" t="s">
        <v>86</v>
      </c>
      <c r="AV176" s="15" t="s">
        <v>84</v>
      </c>
      <c r="AW176" s="15" t="s">
        <v>33</v>
      </c>
      <c r="AX176" s="15" t="s">
        <v>76</v>
      </c>
      <c r="AY176" s="281" t="s">
        <v>177</v>
      </c>
    </row>
    <row r="177" s="13" customFormat="1">
      <c r="A177" s="13"/>
      <c r="B177" s="249"/>
      <c r="C177" s="250"/>
      <c r="D177" s="251" t="s">
        <v>185</v>
      </c>
      <c r="E177" s="252" t="s">
        <v>1</v>
      </c>
      <c r="F177" s="253" t="s">
        <v>1747</v>
      </c>
      <c r="G177" s="250"/>
      <c r="H177" s="254">
        <v>4587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185</v>
      </c>
      <c r="AU177" s="260" t="s">
        <v>86</v>
      </c>
      <c r="AV177" s="13" t="s">
        <v>86</v>
      </c>
      <c r="AW177" s="13" t="s">
        <v>33</v>
      </c>
      <c r="AX177" s="13" t="s">
        <v>76</v>
      </c>
      <c r="AY177" s="260" t="s">
        <v>177</v>
      </c>
    </row>
    <row r="178" s="14" customFormat="1">
      <c r="A178" s="14"/>
      <c r="B178" s="261"/>
      <c r="C178" s="262"/>
      <c r="D178" s="251" t="s">
        <v>185</v>
      </c>
      <c r="E178" s="263" t="s">
        <v>1</v>
      </c>
      <c r="F178" s="264" t="s">
        <v>187</v>
      </c>
      <c r="G178" s="262"/>
      <c r="H178" s="265">
        <v>4587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1" t="s">
        <v>185</v>
      </c>
      <c r="AU178" s="271" t="s">
        <v>86</v>
      </c>
      <c r="AV178" s="14" t="s">
        <v>184</v>
      </c>
      <c r="AW178" s="14" t="s">
        <v>33</v>
      </c>
      <c r="AX178" s="14" t="s">
        <v>84</v>
      </c>
      <c r="AY178" s="271" t="s">
        <v>177</v>
      </c>
    </row>
    <row r="179" s="2" customFormat="1" ht="33" customHeight="1">
      <c r="A179" s="39"/>
      <c r="B179" s="40"/>
      <c r="C179" s="236" t="s">
        <v>205</v>
      </c>
      <c r="D179" s="236" t="s">
        <v>179</v>
      </c>
      <c r="E179" s="237" t="s">
        <v>1540</v>
      </c>
      <c r="F179" s="238" t="s">
        <v>1541</v>
      </c>
      <c r="G179" s="239" t="s">
        <v>227</v>
      </c>
      <c r="H179" s="240">
        <v>1398</v>
      </c>
      <c r="I179" s="241"/>
      <c r="J179" s="242">
        <f>ROUND(I179*H179,2)</f>
        <v>0</v>
      </c>
      <c r="K179" s="238" t="s">
        <v>183</v>
      </c>
      <c r="L179" s="45"/>
      <c r="M179" s="243" t="s">
        <v>1</v>
      </c>
      <c r="N179" s="244" t="s">
        <v>41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184</v>
      </c>
      <c r="AT179" s="247" t="s">
        <v>179</v>
      </c>
      <c r="AU179" s="247" t="s">
        <v>86</v>
      </c>
      <c r="AY179" s="18" t="s">
        <v>177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84</v>
      </c>
      <c r="BK179" s="248">
        <f>ROUND(I179*H179,2)</f>
        <v>0</v>
      </c>
      <c r="BL179" s="18" t="s">
        <v>184</v>
      </c>
      <c r="BM179" s="247" t="s">
        <v>228</v>
      </c>
    </row>
    <row r="180" s="15" customFormat="1">
      <c r="A180" s="15"/>
      <c r="B180" s="272"/>
      <c r="C180" s="273"/>
      <c r="D180" s="251" t="s">
        <v>185</v>
      </c>
      <c r="E180" s="274" t="s">
        <v>1</v>
      </c>
      <c r="F180" s="275" t="s">
        <v>1748</v>
      </c>
      <c r="G180" s="273"/>
      <c r="H180" s="274" t="s">
        <v>1</v>
      </c>
      <c r="I180" s="276"/>
      <c r="J180" s="273"/>
      <c r="K180" s="273"/>
      <c r="L180" s="277"/>
      <c r="M180" s="278"/>
      <c r="N180" s="279"/>
      <c r="O180" s="279"/>
      <c r="P180" s="279"/>
      <c r="Q180" s="279"/>
      <c r="R180" s="279"/>
      <c r="S180" s="279"/>
      <c r="T180" s="28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1" t="s">
        <v>185</v>
      </c>
      <c r="AU180" s="281" t="s">
        <v>86</v>
      </c>
      <c r="AV180" s="15" t="s">
        <v>84</v>
      </c>
      <c r="AW180" s="15" t="s">
        <v>33</v>
      </c>
      <c r="AX180" s="15" t="s">
        <v>76</v>
      </c>
      <c r="AY180" s="281" t="s">
        <v>177</v>
      </c>
    </row>
    <row r="181" s="13" customFormat="1">
      <c r="A181" s="13"/>
      <c r="B181" s="249"/>
      <c r="C181" s="250"/>
      <c r="D181" s="251" t="s">
        <v>185</v>
      </c>
      <c r="E181" s="252" t="s">
        <v>1</v>
      </c>
      <c r="F181" s="253" t="s">
        <v>1749</v>
      </c>
      <c r="G181" s="250"/>
      <c r="H181" s="254">
        <v>485</v>
      </c>
      <c r="I181" s="255"/>
      <c r="J181" s="250"/>
      <c r="K181" s="250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185</v>
      </c>
      <c r="AU181" s="260" t="s">
        <v>86</v>
      </c>
      <c r="AV181" s="13" t="s">
        <v>86</v>
      </c>
      <c r="AW181" s="13" t="s">
        <v>33</v>
      </c>
      <c r="AX181" s="13" t="s">
        <v>76</v>
      </c>
      <c r="AY181" s="260" t="s">
        <v>177</v>
      </c>
    </row>
    <row r="182" s="15" customFormat="1">
      <c r="A182" s="15"/>
      <c r="B182" s="272"/>
      <c r="C182" s="273"/>
      <c r="D182" s="251" t="s">
        <v>185</v>
      </c>
      <c r="E182" s="274" t="s">
        <v>1</v>
      </c>
      <c r="F182" s="275" t="s">
        <v>1750</v>
      </c>
      <c r="G182" s="273"/>
      <c r="H182" s="274" t="s">
        <v>1</v>
      </c>
      <c r="I182" s="276"/>
      <c r="J182" s="273"/>
      <c r="K182" s="273"/>
      <c r="L182" s="277"/>
      <c r="M182" s="278"/>
      <c r="N182" s="279"/>
      <c r="O182" s="279"/>
      <c r="P182" s="279"/>
      <c r="Q182" s="279"/>
      <c r="R182" s="279"/>
      <c r="S182" s="279"/>
      <c r="T182" s="28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1" t="s">
        <v>185</v>
      </c>
      <c r="AU182" s="281" t="s">
        <v>86</v>
      </c>
      <c r="AV182" s="15" t="s">
        <v>84</v>
      </c>
      <c r="AW182" s="15" t="s">
        <v>33</v>
      </c>
      <c r="AX182" s="15" t="s">
        <v>76</v>
      </c>
      <c r="AY182" s="281" t="s">
        <v>177</v>
      </c>
    </row>
    <row r="183" s="13" customFormat="1">
      <c r="A183" s="13"/>
      <c r="B183" s="249"/>
      <c r="C183" s="250"/>
      <c r="D183" s="251" t="s">
        <v>185</v>
      </c>
      <c r="E183" s="252" t="s">
        <v>1</v>
      </c>
      <c r="F183" s="253" t="s">
        <v>1751</v>
      </c>
      <c r="G183" s="250"/>
      <c r="H183" s="254">
        <v>913</v>
      </c>
      <c r="I183" s="255"/>
      <c r="J183" s="250"/>
      <c r="K183" s="250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185</v>
      </c>
      <c r="AU183" s="260" t="s">
        <v>86</v>
      </c>
      <c r="AV183" s="13" t="s">
        <v>86</v>
      </c>
      <c r="AW183" s="13" t="s">
        <v>33</v>
      </c>
      <c r="AX183" s="13" t="s">
        <v>76</v>
      </c>
      <c r="AY183" s="260" t="s">
        <v>177</v>
      </c>
    </row>
    <row r="184" s="14" customFormat="1">
      <c r="A184" s="14"/>
      <c r="B184" s="261"/>
      <c r="C184" s="262"/>
      <c r="D184" s="251" t="s">
        <v>185</v>
      </c>
      <c r="E184" s="263" t="s">
        <v>1</v>
      </c>
      <c r="F184" s="264" t="s">
        <v>187</v>
      </c>
      <c r="G184" s="262"/>
      <c r="H184" s="265">
        <v>1398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1" t="s">
        <v>185</v>
      </c>
      <c r="AU184" s="271" t="s">
        <v>86</v>
      </c>
      <c r="AV184" s="14" t="s">
        <v>184</v>
      </c>
      <c r="AW184" s="14" t="s">
        <v>33</v>
      </c>
      <c r="AX184" s="14" t="s">
        <v>84</v>
      </c>
      <c r="AY184" s="271" t="s">
        <v>177</v>
      </c>
    </row>
    <row r="185" s="2" customFormat="1" ht="16.5" customHeight="1">
      <c r="A185" s="39"/>
      <c r="B185" s="40"/>
      <c r="C185" s="293" t="s">
        <v>236</v>
      </c>
      <c r="D185" s="293" t="s">
        <v>375</v>
      </c>
      <c r="E185" s="294" t="s">
        <v>1696</v>
      </c>
      <c r="F185" s="295" t="s">
        <v>1697</v>
      </c>
      <c r="G185" s="296" t="s">
        <v>418</v>
      </c>
      <c r="H185" s="297">
        <v>35.299999999999997</v>
      </c>
      <c r="I185" s="298"/>
      <c r="J185" s="299">
        <f>ROUND(I185*H185,2)</f>
        <v>0</v>
      </c>
      <c r="K185" s="295" t="s">
        <v>183</v>
      </c>
      <c r="L185" s="300"/>
      <c r="M185" s="301" t="s">
        <v>1</v>
      </c>
      <c r="N185" s="302" t="s">
        <v>41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198</v>
      </c>
      <c r="AT185" s="247" t="s">
        <v>375</v>
      </c>
      <c r="AU185" s="247" t="s">
        <v>86</v>
      </c>
      <c r="AY185" s="18" t="s">
        <v>177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84</v>
      </c>
      <c r="BK185" s="248">
        <f>ROUND(I185*H185,2)</f>
        <v>0</v>
      </c>
      <c r="BL185" s="18" t="s">
        <v>184</v>
      </c>
      <c r="BM185" s="247" t="s">
        <v>239</v>
      </c>
    </row>
    <row r="186" s="13" customFormat="1">
      <c r="A186" s="13"/>
      <c r="B186" s="249"/>
      <c r="C186" s="250"/>
      <c r="D186" s="251" t="s">
        <v>185</v>
      </c>
      <c r="E186" s="252" t="s">
        <v>1</v>
      </c>
      <c r="F186" s="253" t="s">
        <v>1752</v>
      </c>
      <c r="G186" s="250"/>
      <c r="H186" s="254">
        <v>35.299999999999997</v>
      </c>
      <c r="I186" s="255"/>
      <c r="J186" s="250"/>
      <c r="K186" s="250"/>
      <c r="L186" s="256"/>
      <c r="M186" s="257"/>
      <c r="N186" s="258"/>
      <c r="O186" s="258"/>
      <c r="P186" s="258"/>
      <c r="Q186" s="258"/>
      <c r="R186" s="258"/>
      <c r="S186" s="258"/>
      <c r="T186" s="25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0" t="s">
        <v>185</v>
      </c>
      <c r="AU186" s="260" t="s">
        <v>86</v>
      </c>
      <c r="AV186" s="13" t="s">
        <v>86</v>
      </c>
      <c r="AW186" s="13" t="s">
        <v>33</v>
      </c>
      <c r="AX186" s="13" t="s">
        <v>76</v>
      </c>
      <c r="AY186" s="260" t="s">
        <v>177</v>
      </c>
    </row>
    <row r="187" s="14" customFormat="1">
      <c r="A187" s="14"/>
      <c r="B187" s="261"/>
      <c r="C187" s="262"/>
      <c r="D187" s="251" t="s">
        <v>185</v>
      </c>
      <c r="E187" s="263" t="s">
        <v>1</v>
      </c>
      <c r="F187" s="264" t="s">
        <v>187</v>
      </c>
      <c r="G187" s="262"/>
      <c r="H187" s="265">
        <v>35.299999999999997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185</v>
      </c>
      <c r="AU187" s="271" t="s">
        <v>86</v>
      </c>
      <c r="AV187" s="14" t="s">
        <v>184</v>
      </c>
      <c r="AW187" s="14" t="s">
        <v>33</v>
      </c>
      <c r="AX187" s="14" t="s">
        <v>84</v>
      </c>
      <c r="AY187" s="271" t="s">
        <v>177</v>
      </c>
    </row>
    <row r="188" s="2" customFormat="1" ht="33" customHeight="1">
      <c r="A188" s="39"/>
      <c r="B188" s="40"/>
      <c r="C188" s="236" t="s">
        <v>208</v>
      </c>
      <c r="D188" s="236" t="s">
        <v>179</v>
      </c>
      <c r="E188" s="237" t="s">
        <v>1753</v>
      </c>
      <c r="F188" s="238" t="s">
        <v>1754</v>
      </c>
      <c r="G188" s="239" t="s">
        <v>227</v>
      </c>
      <c r="H188" s="240">
        <v>5050</v>
      </c>
      <c r="I188" s="241"/>
      <c r="J188" s="242">
        <f>ROUND(I188*H188,2)</f>
        <v>0</v>
      </c>
      <c r="K188" s="238" t="s">
        <v>183</v>
      </c>
      <c r="L188" s="45"/>
      <c r="M188" s="243" t="s">
        <v>1</v>
      </c>
      <c r="N188" s="244" t="s">
        <v>41</v>
      </c>
      <c r="O188" s="92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184</v>
      </c>
      <c r="AT188" s="247" t="s">
        <v>179</v>
      </c>
      <c r="AU188" s="247" t="s">
        <v>86</v>
      </c>
      <c r="AY188" s="18" t="s">
        <v>177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84</v>
      </c>
      <c r="BK188" s="248">
        <f>ROUND(I188*H188,2)</f>
        <v>0</v>
      </c>
      <c r="BL188" s="18" t="s">
        <v>184</v>
      </c>
      <c r="BM188" s="247" t="s">
        <v>243</v>
      </c>
    </row>
    <row r="189" s="15" customFormat="1">
      <c r="A189" s="15"/>
      <c r="B189" s="272"/>
      <c r="C189" s="273"/>
      <c r="D189" s="251" t="s">
        <v>185</v>
      </c>
      <c r="E189" s="274" t="s">
        <v>1</v>
      </c>
      <c r="F189" s="275" t="s">
        <v>1755</v>
      </c>
      <c r="G189" s="273"/>
      <c r="H189" s="274" t="s">
        <v>1</v>
      </c>
      <c r="I189" s="276"/>
      <c r="J189" s="273"/>
      <c r="K189" s="273"/>
      <c r="L189" s="277"/>
      <c r="M189" s="278"/>
      <c r="N189" s="279"/>
      <c r="O189" s="279"/>
      <c r="P189" s="279"/>
      <c r="Q189" s="279"/>
      <c r="R189" s="279"/>
      <c r="S189" s="279"/>
      <c r="T189" s="28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1" t="s">
        <v>185</v>
      </c>
      <c r="AU189" s="281" t="s">
        <v>86</v>
      </c>
      <c r="AV189" s="15" t="s">
        <v>84</v>
      </c>
      <c r="AW189" s="15" t="s">
        <v>33</v>
      </c>
      <c r="AX189" s="15" t="s">
        <v>76</v>
      </c>
      <c r="AY189" s="281" t="s">
        <v>177</v>
      </c>
    </row>
    <row r="190" s="13" customFormat="1">
      <c r="A190" s="13"/>
      <c r="B190" s="249"/>
      <c r="C190" s="250"/>
      <c r="D190" s="251" t="s">
        <v>185</v>
      </c>
      <c r="E190" s="252" t="s">
        <v>1</v>
      </c>
      <c r="F190" s="253" t="s">
        <v>1740</v>
      </c>
      <c r="G190" s="250"/>
      <c r="H190" s="254">
        <v>860</v>
      </c>
      <c r="I190" s="255"/>
      <c r="J190" s="250"/>
      <c r="K190" s="250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185</v>
      </c>
      <c r="AU190" s="260" t="s">
        <v>86</v>
      </c>
      <c r="AV190" s="13" t="s">
        <v>86</v>
      </c>
      <c r="AW190" s="13" t="s">
        <v>33</v>
      </c>
      <c r="AX190" s="13" t="s">
        <v>76</v>
      </c>
      <c r="AY190" s="260" t="s">
        <v>177</v>
      </c>
    </row>
    <row r="191" s="15" customFormat="1">
      <c r="A191" s="15"/>
      <c r="B191" s="272"/>
      <c r="C191" s="273"/>
      <c r="D191" s="251" t="s">
        <v>185</v>
      </c>
      <c r="E191" s="274" t="s">
        <v>1</v>
      </c>
      <c r="F191" s="275" t="s">
        <v>1732</v>
      </c>
      <c r="G191" s="273"/>
      <c r="H191" s="274" t="s">
        <v>1</v>
      </c>
      <c r="I191" s="276"/>
      <c r="J191" s="273"/>
      <c r="K191" s="273"/>
      <c r="L191" s="277"/>
      <c r="M191" s="278"/>
      <c r="N191" s="279"/>
      <c r="O191" s="279"/>
      <c r="P191" s="279"/>
      <c r="Q191" s="279"/>
      <c r="R191" s="279"/>
      <c r="S191" s="279"/>
      <c r="T191" s="28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1" t="s">
        <v>185</v>
      </c>
      <c r="AU191" s="281" t="s">
        <v>86</v>
      </c>
      <c r="AV191" s="15" t="s">
        <v>84</v>
      </c>
      <c r="AW191" s="15" t="s">
        <v>33</v>
      </c>
      <c r="AX191" s="15" t="s">
        <v>76</v>
      </c>
      <c r="AY191" s="281" t="s">
        <v>177</v>
      </c>
    </row>
    <row r="192" s="13" customFormat="1">
      <c r="A192" s="13"/>
      <c r="B192" s="249"/>
      <c r="C192" s="250"/>
      <c r="D192" s="251" t="s">
        <v>185</v>
      </c>
      <c r="E192" s="252" t="s">
        <v>1</v>
      </c>
      <c r="F192" s="253" t="s">
        <v>1741</v>
      </c>
      <c r="G192" s="250"/>
      <c r="H192" s="254">
        <v>1749</v>
      </c>
      <c r="I192" s="255"/>
      <c r="J192" s="250"/>
      <c r="K192" s="250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185</v>
      </c>
      <c r="AU192" s="260" t="s">
        <v>86</v>
      </c>
      <c r="AV192" s="13" t="s">
        <v>86</v>
      </c>
      <c r="AW192" s="13" t="s">
        <v>33</v>
      </c>
      <c r="AX192" s="13" t="s">
        <v>76</v>
      </c>
      <c r="AY192" s="260" t="s">
        <v>177</v>
      </c>
    </row>
    <row r="193" s="15" customFormat="1">
      <c r="A193" s="15"/>
      <c r="B193" s="272"/>
      <c r="C193" s="273"/>
      <c r="D193" s="251" t="s">
        <v>185</v>
      </c>
      <c r="E193" s="274" t="s">
        <v>1</v>
      </c>
      <c r="F193" s="275" t="s">
        <v>1756</v>
      </c>
      <c r="G193" s="273"/>
      <c r="H193" s="274" t="s">
        <v>1</v>
      </c>
      <c r="I193" s="276"/>
      <c r="J193" s="273"/>
      <c r="K193" s="273"/>
      <c r="L193" s="277"/>
      <c r="M193" s="278"/>
      <c r="N193" s="279"/>
      <c r="O193" s="279"/>
      <c r="P193" s="279"/>
      <c r="Q193" s="279"/>
      <c r="R193" s="279"/>
      <c r="S193" s="279"/>
      <c r="T193" s="28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1" t="s">
        <v>185</v>
      </c>
      <c r="AU193" s="281" t="s">
        <v>86</v>
      </c>
      <c r="AV193" s="15" t="s">
        <v>84</v>
      </c>
      <c r="AW193" s="15" t="s">
        <v>33</v>
      </c>
      <c r="AX193" s="15" t="s">
        <v>76</v>
      </c>
      <c r="AY193" s="281" t="s">
        <v>177</v>
      </c>
    </row>
    <row r="194" s="13" customFormat="1">
      <c r="A194" s="13"/>
      <c r="B194" s="249"/>
      <c r="C194" s="250"/>
      <c r="D194" s="251" t="s">
        <v>185</v>
      </c>
      <c r="E194" s="252" t="s">
        <v>1</v>
      </c>
      <c r="F194" s="253" t="s">
        <v>1742</v>
      </c>
      <c r="G194" s="250"/>
      <c r="H194" s="254">
        <v>1249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185</v>
      </c>
      <c r="AU194" s="260" t="s">
        <v>86</v>
      </c>
      <c r="AV194" s="13" t="s">
        <v>86</v>
      </c>
      <c r="AW194" s="13" t="s">
        <v>33</v>
      </c>
      <c r="AX194" s="13" t="s">
        <v>76</v>
      </c>
      <c r="AY194" s="260" t="s">
        <v>177</v>
      </c>
    </row>
    <row r="195" s="15" customFormat="1">
      <c r="A195" s="15"/>
      <c r="B195" s="272"/>
      <c r="C195" s="273"/>
      <c r="D195" s="251" t="s">
        <v>185</v>
      </c>
      <c r="E195" s="274" t="s">
        <v>1</v>
      </c>
      <c r="F195" s="275" t="s">
        <v>1757</v>
      </c>
      <c r="G195" s="273"/>
      <c r="H195" s="274" t="s">
        <v>1</v>
      </c>
      <c r="I195" s="276"/>
      <c r="J195" s="273"/>
      <c r="K195" s="273"/>
      <c r="L195" s="277"/>
      <c r="M195" s="278"/>
      <c r="N195" s="279"/>
      <c r="O195" s="279"/>
      <c r="P195" s="279"/>
      <c r="Q195" s="279"/>
      <c r="R195" s="279"/>
      <c r="S195" s="279"/>
      <c r="T195" s="28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1" t="s">
        <v>185</v>
      </c>
      <c r="AU195" s="281" t="s">
        <v>86</v>
      </c>
      <c r="AV195" s="15" t="s">
        <v>84</v>
      </c>
      <c r="AW195" s="15" t="s">
        <v>33</v>
      </c>
      <c r="AX195" s="15" t="s">
        <v>76</v>
      </c>
      <c r="AY195" s="281" t="s">
        <v>177</v>
      </c>
    </row>
    <row r="196" s="13" customFormat="1">
      <c r="A196" s="13"/>
      <c r="B196" s="249"/>
      <c r="C196" s="250"/>
      <c r="D196" s="251" t="s">
        <v>185</v>
      </c>
      <c r="E196" s="252" t="s">
        <v>1</v>
      </c>
      <c r="F196" s="253" t="s">
        <v>1743</v>
      </c>
      <c r="G196" s="250"/>
      <c r="H196" s="254">
        <v>729</v>
      </c>
      <c r="I196" s="255"/>
      <c r="J196" s="250"/>
      <c r="K196" s="250"/>
      <c r="L196" s="256"/>
      <c r="M196" s="257"/>
      <c r="N196" s="258"/>
      <c r="O196" s="258"/>
      <c r="P196" s="258"/>
      <c r="Q196" s="258"/>
      <c r="R196" s="258"/>
      <c r="S196" s="258"/>
      <c r="T196" s="25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0" t="s">
        <v>185</v>
      </c>
      <c r="AU196" s="260" t="s">
        <v>86</v>
      </c>
      <c r="AV196" s="13" t="s">
        <v>86</v>
      </c>
      <c r="AW196" s="13" t="s">
        <v>33</v>
      </c>
      <c r="AX196" s="13" t="s">
        <v>76</v>
      </c>
      <c r="AY196" s="260" t="s">
        <v>177</v>
      </c>
    </row>
    <row r="197" s="15" customFormat="1">
      <c r="A197" s="15"/>
      <c r="B197" s="272"/>
      <c r="C197" s="273"/>
      <c r="D197" s="251" t="s">
        <v>185</v>
      </c>
      <c r="E197" s="274" t="s">
        <v>1</v>
      </c>
      <c r="F197" s="275" t="s">
        <v>1758</v>
      </c>
      <c r="G197" s="273"/>
      <c r="H197" s="274" t="s">
        <v>1</v>
      </c>
      <c r="I197" s="276"/>
      <c r="J197" s="273"/>
      <c r="K197" s="273"/>
      <c r="L197" s="277"/>
      <c r="M197" s="278"/>
      <c r="N197" s="279"/>
      <c r="O197" s="279"/>
      <c r="P197" s="279"/>
      <c r="Q197" s="279"/>
      <c r="R197" s="279"/>
      <c r="S197" s="279"/>
      <c r="T197" s="28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1" t="s">
        <v>185</v>
      </c>
      <c r="AU197" s="281" t="s">
        <v>86</v>
      </c>
      <c r="AV197" s="15" t="s">
        <v>84</v>
      </c>
      <c r="AW197" s="15" t="s">
        <v>33</v>
      </c>
      <c r="AX197" s="15" t="s">
        <v>76</v>
      </c>
      <c r="AY197" s="281" t="s">
        <v>177</v>
      </c>
    </row>
    <row r="198" s="13" customFormat="1">
      <c r="A198" s="13"/>
      <c r="B198" s="249"/>
      <c r="C198" s="250"/>
      <c r="D198" s="251" t="s">
        <v>185</v>
      </c>
      <c r="E198" s="252" t="s">
        <v>1</v>
      </c>
      <c r="F198" s="253" t="s">
        <v>434</v>
      </c>
      <c r="G198" s="250"/>
      <c r="H198" s="254">
        <v>49</v>
      </c>
      <c r="I198" s="255"/>
      <c r="J198" s="250"/>
      <c r="K198" s="250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185</v>
      </c>
      <c r="AU198" s="260" t="s">
        <v>86</v>
      </c>
      <c r="AV198" s="13" t="s">
        <v>86</v>
      </c>
      <c r="AW198" s="13" t="s">
        <v>33</v>
      </c>
      <c r="AX198" s="13" t="s">
        <v>76</v>
      </c>
      <c r="AY198" s="260" t="s">
        <v>177</v>
      </c>
    </row>
    <row r="199" s="15" customFormat="1">
      <c r="A199" s="15"/>
      <c r="B199" s="272"/>
      <c r="C199" s="273"/>
      <c r="D199" s="251" t="s">
        <v>185</v>
      </c>
      <c r="E199" s="274" t="s">
        <v>1</v>
      </c>
      <c r="F199" s="275" t="s">
        <v>1759</v>
      </c>
      <c r="G199" s="273"/>
      <c r="H199" s="274" t="s">
        <v>1</v>
      </c>
      <c r="I199" s="276"/>
      <c r="J199" s="273"/>
      <c r="K199" s="273"/>
      <c r="L199" s="277"/>
      <c r="M199" s="278"/>
      <c r="N199" s="279"/>
      <c r="O199" s="279"/>
      <c r="P199" s="279"/>
      <c r="Q199" s="279"/>
      <c r="R199" s="279"/>
      <c r="S199" s="279"/>
      <c r="T199" s="28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1" t="s">
        <v>185</v>
      </c>
      <c r="AU199" s="281" t="s">
        <v>86</v>
      </c>
      <c r="AV199" s="15" t="s">
        <v>84</v>
      </c>
      <c r="AW199" s="15" t="s">
        <v>33</v>
      </c>
      <c r="AX199" s="15" t="s">
        <v>76</v>
      </c>
      <c r="AY199" s="281" t="s">
        <v>177</v>
      </c>
    </row>
    <row r="200" s="13" customFormat="1">
      <c r="A200" s="13"/>
      <c r="B200" s="249"/>
      <c r="C200" s="250"/>
      <c r="D200" s="251" t="s">
        <v>185</v>
      </c>
      <c r="E200" s="252" t="s">
        <v>1</v>
      </c>
      <c r="F200" s="253" t="s">
        <v>1654</v>
      </c>
      <c r="G200" s="250"/>
      <c r="H200" s="254">
        <v>207</v>
      </c>
      <c r="I200" s="255"/>
      <c r="J200" s="250"/>
      <c r="K200" s="250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185</v>
      </c>
      <c r="AU200" s="260" t="s">
        <v>86</v>
      </c>
      <c r="AV200" s="13" t="s">
        <v>86</v>
      </c>
      <c r="AW200" s="13" t="s">
        <v>33</v>
      </c>
      <c r="AX200" s="13" t="s">
        <v>76</v>
      </c>
      <c r="AY200" s="260" t="s">
        <v>177</v>
      </c>
    </row>
    <row r="201" s="15" customFormat="1">
      <c r="A201" s="15"/>
      <c r="B201" s="272"/>
      <c r="C201" s="273"/>
      <c r="D201" s="251" t="s">
        <v>185</v>
      </c>
      <c r="E201" s="274" t="s">
        <v>1</v>
      </c>
      <c r="F201" s="275" t="s">
        <v>1760</v>
      </c>
      <c r="G201" s="273"/>
      <c r="H201" s="274" t="s">
        <v>1</v>
      </c>
      <c r="I201" s="276"/>
      <c r="J201" s="273"/>
      <c r="K201" s="273"/>
      <c r="L201" s="277"/>
      <c r="M201" s="278"/>
      <c r="N201" s="279"/>
      <c r="O201" s="279"/>
      <c r="P201" s="279"/>
      <c r="Q201" s="279"/>
      <c r="R201" s="279"/>
      <c r="S201" s="279"/>
      <c r="T201" s="28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1" t="s">
        <v>185</v>
      </c>
      <c r="AU201" s="281" t="s">
        <v>86</v>
      </c>
      <c r="AV201" s="15" t="s">
        <v>84</v>
      </c>
      <c r="AW201" s="15" t="s">
        <v>33</v>
      </c>
      <c r="AX201" s="15" t="s">
        <v>76</v>
      </c>
      <c r="AY201" s="281" t="s">
        <v>177</v>
      </c>
    </row>
    <row r="202" s="13" customFormat="1">
      <c r="A202" s="13"/>
      <c r="B202" s="249"/>
      <c r="C202" s="250"/>
      <c r="D202" s="251" t="s">
        <v>185</v>
      </c>
      <c r="E202" s="252" t="s">
        <v>1</v>
      </c>
      <c r="F202" s="253" t="s">
        <v>531</v>
      </c>
      <c r="G202" s="250"/>
      <c r="H202" s="254">
        <v>71</v>
      </c>
      <c r="I202" s="255"/>
      <c r="J202" s="250"/>
      <c r="K202" s="250"/>
      <c r="L202" s="256"/>
      <c r="M202" s="257"/>
      <c r="N202" s="258"/>
      <c r="O202" s="258"/>
      <c r="P202" s="258"/>
      <c r="Q202" s="258"/>
      <c r="R202" s="258"/>
      <c r="S202" s="258"/>
      <c r="T202" s="25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0" t="s">
        <v>185</v>
      </c>
      <c r="AU202" s="260" t="s">
        <v>86</v>
      </c>
      <c r="AV202" s="13" t="s">
        <v>86</v>
      </c>
      <c r="AW202" s="13" t="s">
        <v>33</v>
      </c>
      <c r="AX202" s="13" t="s">
        <v>76</v>
      </c>
      <c r="AY202" s="260" t="s">
        <v>177</v>
      </c>
    </row>
    <row r="203" s="15" customFormat="1">
      <c r="A203" s="15"/>
      <c r="B203" s="272"/>
      <c r="C203" s="273"/>
      <c r="D203" s="251" t="s">
        <v>185</v>
      </c>
      <c r="E203" s="274" t="s">
        <v>1</v>
      </c>
      <c r="F203" s="275" t="s">
        <v>1761</v>
      </c>
      <c r="G203" s="273"/>
      <c r="H203" s="274" t="s">
        <v>1</v>
      </c>
      <c r="I203" s="276"/>
      <c r="J203" s="273"/>
      <c r="K203" s="273"/>
      <c r="L203" s="277"/>
      <c r="M203" s="278"/>
      <c r="N203" s="279"/>
      <c r="O203" s="279"/>
      <c r="P203" s="279"/>
      <c r="Q203" s="279"/>
      <c r="R203" s="279"/>
      <c r="S203" s="279"/>
      <c r="T203" s="28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1" t="s">
        <v>185</v>
      </c>
      <c r="AU203" s="281" t="s">
        <v>86</v>
      </c>
      <c r="AV203" s="15" t="s">
        <v>84</v>
      </c>
      <c r="AW203" s="15" t="s">
        <v>33</v>
      </c>
      <c r="AX203" s="15" t="s">
        <v>76</v>
      </c>
      <c r="AY203" s="281" t="s">
        <v>177</v>
      </c>
    </row>
    <row r="204" s="13" customFormat="1">
      <c r="A204" s="13"/>
      <c r="B204" s="249"/>
      <c r="C204" s="250"/>
      <c r="D204" s="251" t="s">
        <v>185</v>
      </c>
      <c r="E204" s="252" t="s">
        <v>1</v>
      </c>
      <c r="F204" s="253" t="s">
        <v>516</v>
      </c>
      <c r="G204" s="250"/>
      <c r="H204" s="254">
        <v>136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185</v>
      </c>
      <c r="AU204" s="260" t="s">
        <v>86</v>
      </c>
      <c r="AV204" s="13" t="s">
        <v>86</v>
      </c>
      <c r="AW204" s="13" t="s">
        <v>33</v>
      </c>
      <c r="AX204" s="13" t="s">
        <v>76</v>
      </c>
      <c r="AY204" s="260" t="s">
        <v>177</v>
      </c>
    </row>
    <row r="205" s="14" customFormat="1">
      <c r="A205" s="14"/>
      <c r="B205" s="261"/>
      <c r="C205" s="262"/>
      <c r="D205" s="251" t="s">
        <v>185</v>
      </c>
      <c r="E205" s="263" t="s">
        <v>1</v>
      </c>
      <c r="F205" s="264" t="s">
        <v>187</v>
      </c>
      <c r="G205" s="262"/>
      <c r="H205" s="265">
        <v>5050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185</v>
      </c>
      <c r="AU205" s="271" t="s">
        <v>86</v>
      </c>
      <c r="AV205" s="14" t="s">
        <v>184</v>
      </c>
      <c r="AW205" s="14" t="s">
        <v>33</v>
      </c>
      <c r="AX205" s="14" t="s">
        <v>84</v>
      </c>
      <c r="AY205" s="271" t="s">
        <v>177</v>
      </c>
    </row>
    <row r="206" s="2" customFormat="1" ht="16.5" customHeight="1">
      <c r="A206" s="39"/>
      <c r="B206" s="40"/>
      <c r="C206" s="293" t="s">
        <v>244</v>
      </c>
      <c r="D206" s="293" t="s">
        <v>375</v>
      </c>
      <c r="E206" s="294" t="s">
        <v>1762</v>
      </c>
      <c r="F206" s="295" t="s">
        <v>1763</v>
      </c>
      <c r="G206" s="296" t="s">
        <v>418</v>
      </c>
      <c r="H206" s="297">
        <v>75.75</v>
      </c>
      <c r="I206" s="298"/>
      <c r="J206" s="299">
        <f>ROUND(I206*H206,2)</f>
        <v>0</v>
      </c>
      <c r="K206" s="295" t="s">
        <v>183</v>
      </c>
      <c r="L206" s="300"/>
      <c r="M206" s="301" t="s">
        <v>1</v>
      </c>
      <c r="N206" s="302" t="s">
        <v>41</v>
      </c>
      <c r="O206" s="92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198</v>
      </c>
      <c r="AT206" s="247" t="s">
        <v>375</v>
      </c>
      <c r="AU206" s="247" t="s">
        <v>86</v>
      </c>
      <c r="AY206" s="18" t="s">
        <v>177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84</v>
      </c>
      <c r="BK206" s="248">
        <f>ROUND(I206*H206,2)</f>
        <v>0</v>
      </c>
      <c r="BL206" s="18" t="s">
        <v>184</v>
      </c>
      <c r="BM206" s="247" t="s">
        <v>247</v>
      </c>
    </row>
    <row r="207" s="13" customFormat="1">
      <c r="A207" s="13"/>
      <c r="B207" s="249"/>
      <c r="C207" s="250"/>
      <c r="D207" s="251" t="s">
        <v>185</v>
      </c>
      <c r="E207" s="252" t="s">
        <v>1</v>
      </c>
      <c r="F207" s="253" t="s">
        <v>1764</v>
      </c>
      <c r="G207" s="250"/>
      <c r="H207" s="254">
        <v>75.75</v>
      </c>
      <c r="I207" s="255"/>
      <c r="J207" s="250"/>
      <c r="K207" s="250"/>
      <c r="L207" s="256"/>
      <c r="M207" s="257"/>
      <c r="N207" s="258"/>
      <c r="O207" s="258"/>
      <c r="P207" s="258"/>
      <c r="Q207" s="258"/>
      <c r="R207" s="258"/>
      <c r="S207" s="258"/>
      <c r="T207" s="25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0" t="s">
        <v>185</v>
      </c>
      <c r="AU207" s="260" t="s">
        <v>86</v>
      </c>
      <c r="AV207" s="13" t="s">
        <v>86</v>
      </c>
      <c r="AW207" s="13" t="s">
        <v>33</v>
      </c>
      <c r="AX207" s="13" t="s">
        <v>76</v>
      </c>
      <c r="AY207" s="260" t="s">
        <v>177</v>
      </c>
    </row>
    <row r="208" s="14" customFormat="1">
      <c r="A208" s="14"/>
      <c r="B208" s="261"/>
      <c r="C208" s="262"/>
      <c r="D208" s="251" t="s">
        <v>185</v>
      </c>
      <c r="E208" s="263" t="s">
        <v>1</v>
      </c>
      <c r="F208" s="264" t="s">
        <v>187</v>
      </c>
      <c r="G208" s="262"/>
      <c r="H208" s="265">
        <v>75.75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185</v>
      </c>
      <c r="AU208" s="271" t="s">
        <v>86</v>
      </c>
      <c r="AV208" s="14" t="s">
        <v>184</v>
      </c>
      <c r="AW208" s="14" t="s">
        <v>33</v>
      </c>
      <c r="AX208" s="14" t="s">
        <v>84</v>
      </c>
      <c r="AY208" s="271" t="s">
        <v>177</v>
      </c>
    </row>
    <row r="209" s="2" customFormat="1" ht="44.25" customHeight="1">
      <c r="A209" s="39"/>
      <c r="B209" s="40"/>
      <c r="C209" s="236" t="s">
        <v>214</v>
      </c>
      <c r="D209" s="236" t="s">
        <v>179</v>
      </c>
      <c r="E209" s="237" t="s">
        <v>1765</v>
      </c>
      <c r="F209" s="238" t="s">
        <v>1766</v>
      </c>
      <c r="G209" s="239" t="s">
        <v>227</v>
      </c>
      <c r="H209" s="240">
        <v>6448</v>
      </c>
      <c r="I209" s="241"/>
      <c r="J209" s="242">
        <f>ROUND(I209*H209,2)</f>
        <v>0</v>
      </c>
      <c r="K209" s="238" t="s">
        <v>183</v>
      </c>
      <c r="L209" s="45"/>
      <c r="M209" s="243" t="s">
        <v>1</v>
      </c>
      <c r="N209" s="244" t="s">
        <v>41</v>
      </c>
      <c r="O209" s="92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184</v>
      </c>
      <c r="AT209" s="247" t="s">
        <v>179</v>
      </c>
      <c r="AU209" s="247" t="s">
        <v>86</v>
      </c>
      <c r="AY209" s="18" t="s">
        <v>177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84</v>
      </c>
      <c r="BK209" s="248">
        <f>ROUND(I209*H209,2)</f>
        <v>0</v>
      </c>
      <c r="BL209" s="18" t="s">
        <v>184</v>
      </c>
      <c r="BM209" s="247" t="s">
        <v>252</v>
      </c>
    </row>
    <row r="210" s="15" customFormat="1">
      <c r="A210" s="15"/>
      <c r="B210" s="272"/>
      <c r="C210" s="273"/>
      <c r="D210" s="251" t="s">
        <v>185</v>
      </c>
      <c r="E210" s="274" t="s">
        <v>1</v>
      </c>
      <c r="F210" s="275" t="s">
        <v>1767</v>
      </c>
      <c r="G210" s="273"/>
      <c r="H210" s="274" t="s">
        <v>1</v>
      </c>
      <c r="I210" s="276"/>
      <c r="J210" s="273"/>
      <c r="K210" s="273"/>
      <c r="L210" s="277"/>
      <c r="M210" s="278"/>
      <c r="N210" s="279"/>
      <c r="O210" s="279"/>
      <c r="P210" s="279"/>
      <c r="Q210" s="279"/>
      <c r="R210" s="279"/>
      <c r="S210" s="279"/>
      <c r="T210" s="28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1" t="s">
        <v>185</v>
      </c>
      <c r="AU210" s="281" t="s">
        <v>86</v>
      </c>
      <c r="AV210" s="15" t="s">
        <v>84</v>
      </c>
      <c r="AW210" s="15" t="s">
        <v>33</v>
      </c>
      <c r="AX210" s="15" t="s">
        <v>76</v>
      </c>
      <c r="AY210" s="281" t="s">
        <v>177</v>
      </c>
    </row>
    <row r="211" s="13" customFormat="1">
      <c r="A211" s="13"/>
      <c r="B211" s="249"/>
      <c r="C211" s="250"/>
      <c r="D211" s="251" t="s">
        <v>185</v>
      </c>
      <c r="E211" s="252" t="s">
        <v>1</v>
      </c>
      <c r="F211" s="253" t="s">
        <v>1768</v>
      </c>
      <c r="G211" s="250"/>
      <c r="H211" s="254">
        <v>6448</v>
      </c>
      <c r="I211" s="255"/>
      <c r="J211" s="250"/>
      <c r="K211" s="250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185</v>
      </c>
      <c r="AU211" s="260" t="s">
        <v>86</v>
      </c>
      <c r="AV211" s="13" t="s">
        <v>86</v>
      </c>
      <c r="AW211" s="13" t="s">
        <v>33</v>
      </c>
      <c r="AX211" s="13" t="s">
        <v>76</v>
      </c>
      <c r="AY211" s="260" t="s">
        <v>177</v>
      </c>
    </row>
    <row r="212" s="14" customFormat="1">
      <c r="A212" s="14"/>
      <c r="B212" s="261"/>
      <c r="C212" s="262"/>
      <c r="D212" s="251" t="s">
        <v>185</v>
      </c>
      <c r="E212" s="263" t="s">
        <v>1</v>
      </c>
      <c r="F212" s="264" t="s">
        <v>187</v>
      </c>
      <c r="G212" s="262"/>
      <c r="H212" s="265">
        <v>6448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1" t="s">
        <v>185</v>
      </c>
      <c r="AU212" s="271" t="s">
        <v>86</v>
      </c>
      <c r="AV212" s="14" t="s">
        <v>184</v>
      </c>
      <c r="AW212" s="14" t="s">
        <v>33</v>
      </c>
      <c r="AX212" s="14" t="s">
        <v>84</v>
      </c>
      <c r="AY212" s="271" t="s">
        <v>177</v>
      </c>
    </row>
    <row r="213" s="2" customFormat="1" ht="21.75" customHeight="1">
      <c r="A213" s="39"/>
      <c r="B213" s="40"/>
      <c r="C213" s="236" t="s">
        <v>8</v>
      </c>
      <c r="D213" s="236" t="s">
        <v>179</v>
      </c>
      <c r="E213" s="237" t="s">
        <v>1547</v>
      </c>
      <c r="F213" s="238" t="s">
        <v>1548</v>
      </c>
      <c r="G213" s="239" t="s">
        <v>227</v>
      </c>
      <c r="H213" s="240">
        <v>6448</v>
      </c>
      <c r="I213" s="241"/>
      <c r="J213" s="242">
        <f>ROUND(I213*H213,2)</f>
        <v>0</v>
      </c>
      <c r="K213" s="238" t="s">
        <v>183</v>
      </c>
      <c r="L213" s="45"/>
      <c r="M213" s="243" t="s">
        <v>1</v>
      </c>
      <c r="N213" s="244" t="s">
        <v>41</v>
      </c>
      <c r="O213" s="92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7" t="s">
        <v>184</v>
      </c>
      <c r="AT213" s="247" t="s">
        <v>179</v>
      </c>
      <c r="AU213" s="247" t="s">
        <v>86</v>
      </c>
      <c r="AY213" s="18" t="s">
        <v>177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8" t="s">
        <v>84</v>
      </c>
      <c r="BK213" s="248">
        <f>ROUND(I213*H213,2)</f>
        <v>0</v>
      </c>
      <c r="BL213" s="18" t="s">
        <v>184</v>
      </c>
      <c r="BM213" s="247" t="s">
        <v>257</v>
      </c>
    </row>
    <row r="214" s="2" customFormat="1" ht="16.5" customHeight="1">
      <c r="A214" s="39"/>
      <c r="B214" s="40"/>
      <c r="C214" s="236" t="s">
        <v>217</v>
      </c>
      <c r="D214" s="236" t="s">
        <v>179</v>
      </c>
      <c r="E214" s="237" t="s">
        <v>1549</v>
      </c>
      <c r="F214" s="238" t="s">
        <v>1550</v>
      </c>
      <c r="G214" s="239" t="s">
        <v>182</v>
      </c>
      <c r="H214" s="240">
        <v>29</v>
      </c>
      <c r="I214" s="241"/>
      <c r="J214" s="242">
        <f>ROUND(I214*H214,2)</f>
        <v>0</v>
      </c>
      <c r="K214" s="238" t="s">
        <v>183</v>
      </c>
      <c r="L214" s="45"/>
      <c r="M214" s="243" t="s">
        <v>1</v>
      </c>
      <c r="N214" s="244" t="s">
        <v>41</v>
      </c>
      <c r="O214" s="92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184</v>
      </c>
      <c r="AT214" s="247" t="s">
        <v>179</v>
      </c>
      <c r="AU214" s="247" t="s">
        <v>86</v>
      </c>
      <c r="AY214" s="18" t="s">
        <v>177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84</v>
      </c>
      <c r="BK214" s="248">
        <f>ROUND(I214*H214,2)</f>
        <v>0</v>
      </c>
      <c r="BL214" s="18" t="s">
        <v>184</v>
      </c>
      <c r="BM214" s="247" t="s">
        <v>260</v>
      </c>
    </row>
    <row r="215" s="12" customFormat="1" ht="22.8" customHeight="1">
      <c r="A215" s="12"/>
      <c r="B215" s="220"/>
      <c r="C215" s="221"/>
      <c r="D215" s="222" t="s">
        <v>75</v>
      </c>
      <c r="E215" s="234" t="s">
        <v>712</v>
      </c>
      <c r="F215" s="234" t="s">
        <v>713</v>
      </c>
      <c r="G215" s="221"/>
      <c r="H215" s="221"/>
      <c r="I215" s="224"/>
      <c r="J215" s="235">
        <f>BK215</f>
        <v>0</v>
      </c>
      <c r="K215" s="221"/>
      <c r="L215" s="226"/>
      <c r="M215" s="227"/>
      <c r="N215" s="228"/>
      <c r="O215" s="228"/>
      <c r="P215" s="229">
        <f>P216</f>
        <v>0</v>
      </c>
      <c r="Q215" s="228"/>
      <c r="R215" s="229">
        <f>R216</f>
        <v>0</v>
      </c>
      <c r="S215" s="228"/>
      <c r="T215" s="230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1" t="s">
        <v>84</v>
      </c>
      <c r="AT215" s="232" t="s">
        <v>75</v>
      </c>
      <c r="AU215" s="232" t="s">
        <v>84</v>
      </c>
      <c r="AY215" s="231" t="s">
        <v>177</v>
      </c>
      <c r="BK215" s="233">
        <f>BK216</f>
        <v>0</v>
      </c>
    </row>
    <row r="216" s="2" customFormat="1" ht="33" customHeight="1">
      <c r="A216" s="39"/>
      <c r="B216" s="40"/>
      <c r="C216" s="236" t="s">
        <v>263</v>
      </c>
      <c r="D216" s="236" t="s">
        <v>179</v>
      </c>
      <c r="E216" s="237" t="s">
        <v>1597</v>
      </c>
      <c r="F216" s="238" t="s">
        <v>1598</v>
      </c>
      <c r="G216" s="239" t="s">
        <v>242</v>
      </c>
      <c r="H216" s="240">
        <v>0.111</v>
      </c>
      <c r="I216" s="241"/>
      <c r="J216" s="242">
        <f>ROUND(I216*H216,2)</f>
        <v>0</v>
      </c>
      <c r="K216" s="238" t="s">
        <v>183</v>
      </c>
      <c r="L216" s="45"/>
      <c r="M216" s="304" t="s">
        <v>1</v>
      </c>
      <c r="N216" s="305" t="s">
        <v>41</v>
      </c>
      <c r="O216" s="306"/>
      <c r="P216" s="307">
        <f>O216*H216</f>
        <v>0</v>
      </c>
      <c r="Q216" s="307">
        <v>0</v>
      </c>
      <c r="R216" s="307">
        <f>Q216*H216</f>
        <v>0</v>
      </c>
      <c r="S216" s="307">
        <v>0</v>
      </c>
      <c r="T216" s="30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184</v>
      </c>
      <c r="AT216" s="247" t="s">
        <v>179</v>
      </c>
      <c r="AU216" s="247" t="s">
        <v>86</v>
      </c>
      <c r="AY216" s="18" t="s">
        <v>177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84</v>
      </c>
      <c r="BK216" s="248">
        <f>ROUND(I216*H216,2)</f>
        <v>0</v>
      </c>
      <c r="BL216" s="18" t="s">
        <v>184</v>
      </c>
      <c r="BM216" s="247" t="s">
        <v>266</v>
      </c>
    </row>
    <row r="217" s="2" customFormat="1" ht="6.96" customHeight="1">
      <c r="A217" s="39"/>
      <c r="B217" s="67"/>
      <c r="C217" s="68"/>
      <c r="D217" s="68"/>
      <c r="E217" s="68"/>
      <c r="F217" s="68"/>
      <c r="G217" s="68"/>
      <c r="H217" s="68"/>
      <c r="I217" s="184"/>
      <c r="J217" s="68"/>
      <c r="K217" s="68"/>
      <c r="L217" s="45"/>
      <c r="M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</row>
  </sheetData>
  <sheetProtection sheet="1" autoFilter="0" formatColumns="0" formatRows="0" objects="1" scenarios="1" spinCount="100000" saltValue="8bI446MZKxdn4KTzTh3T9D7ekAs60yEIWbVQODSHIynyiP/btNypCJYy/hhj2bjfqbUR8XCPrtW0hJWP+sxLvg==" hashValue="T0M/98Svjbltap3hdUvgcMmGW80FjFJtrCiZ2rh6AORq3bAgaQFMfYP0NnFHZ7Pjmf1Q+FRboxD5Y3Ez4JtDRQ==" algorithmName="SHA-512" password="CC35"/>
  <autoFilter ref="C118:K21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1769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ROUND((SUM(BE119:BE145)),  2)</f>
        <v>0</v>
      </c>
      <c r="G33" s="39"/>
      <c r="H33" s="39"/>
      <c r="I33" s="163">
        <v>0.20999999999999999</v>
      </c>
      <c r="J33" s="162">
        <f>ROUND(((SUM(BE119:BE145))*I33),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ROUND((SUM(BF119:BF145)),  2)</f>
        <v>0</v>
      </c>
      <c r="G34" s="39"/>
      <c r="H34" s="39"/>
      <c r="I34" s="163">
        <v>0.14999999999999999</v>
      </c>
      <c r="J34" s="162">
        <f>ROUND(((SUM(BF119:BF145))*I34),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ROUND((SUM(BG119:BG145)),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ROUND((SUM(BH119:BH145)),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ROUND((SUM(BI119:BI145)),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SO-05B - Vysoká zeleň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J120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J121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696</v>
      </c>
      <c r="E99" s="204"/>
      <c r="F99" s="204"/>
      <c r="G99" s="204"/>
      <c r="H99" s="204"/>
      <c r="I99" s="205"/>
      <c r="J99" s="206">
        <f>J144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45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184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187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162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8" t="str">
        <f>E7</f>
        <v>Vybíralka 25</v>
      </c>
      <c r="F109" s="33"/>
      <c r="G109" s="33"/>
      <c r="H109" s="33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137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SO-05B - Vysoká zeleň</v>
      </c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148" t="s">
        <v>22</v>
      </c>
      <c r="J113" s="80" t="str">
        <f>IF(J12="","",J12)</f>
        <v>26. 3. 2020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24</v>
      </c>
      <c r="D115" s="41"/>
      <c r="E115" s="41"/>
      <c r="F115" s="28" t="str">
        <f>E15</f>
        <v>Městská část Praha 14</v>
      </c>
      <c r="G115" s="41"/>
      <c r="H115" s="41"/>
      <c r="I115" s="148" t="s">
        <v>31</v>
      </c>
      <c r="J115" s="37" t="str">
        <f>E21</f>
        <v>Dvořák architekti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148" t="s">
        <v>34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08"/>
      <c r="B118" s="209"/>
      <c r="C118" s="210" t="s">
        <v>163</v>
      </c>
      <c r="D118" s="211" t="s">
        <v>61</v>
      </c>
      <c r="E118" s="211" t="s">
        <v>57</v>
      </c>
      <c r="F118" s="211" t="s">
        <v>58</v>
      </c>
      <c r="G118" s="211" t="s">
        <v>164</v>
      </c>
      <c r="H118" s="211" t="s">
        <v>165</v>
      </c>
      <c r="I118" s="212" t="s">
        <v>166</v>
      </c>
      <c r="J118" s="211" t="s">
        <v>141</v>
      </c>
      <c r="K118" s="213" t="s">
        <v>167</v>
      </c>
      <c r="L118" s="214"/>
      <c r="M118" s="101" t="s">
        <v>1</v>
      </c>
      <c r="N118" s="102" t="s">
        <v>40</v>
      </c>
      <c r="O118" s="102" t="s">
        <v>168</v>
      </c>
      <c r="P118" s="102" t="s">
        <v>169</v>
      </c>
      <c r="Q118" s="102" t="s">
        <v>170</v>
      </c>
      <c r="R118" s="102" t="s">
        <v>171</v>
      </c>
      <c r="S118" s="102" t="s">
        <v>172</v>
      </c>
      <c r="T118" s="103" t="s">
        <v>173</v>
      </c>
      <c r="U118" s="208"/>
      <c r="V118" s="208"/>
      <c r="W118" s="208"/>
      <c r="X118" s="208"/>
      <c r="Y118" s="208"/>
      <c r="Z118" s="208"/>
      <c r="AA118" s="208"/>
      <c r="AB118" s="208"/>
      <c r="AC118" s="208"/>
      <c r="AD118" s="208"/>
      <c r="AE118" s="208"/>
    </row>
    <row r="119" s="2" customFormat="1" ht="22.8" customHeight="1">
      <c r="A119" s="39"/>
      <c r="B119" s="40"/>
      <c r="C119" s="108" t="s">
        <v>174</v>
      </c>
      <c r="D119" s="41"/>
      <c r="E119" s="41"/>
      <c r="F119" s="41"/>
      <c r="G119" s="41"/>
      <c r="H119" s="41"/>
      <c r="I119" s="145"/>
      <c r="J119" s="215">
        <f>BK119</f>
        <v>0</v>
      </c>
      <c r="K119" s="41"/>
      <c r="L119" s="45"/>
      <c r="M119" s="104"/>
      <c r="N119" s="216"/>
      <c r="O119" s="105"/>
      <c r="P119" s="217">
        <f>P120</f>
        <v>0</v>
      </c>
      <c r="Q119" s="105"/>
      <c r="R119" s="217">
        <f>R120</f>
        <v>0</v>
      </c>
      <c r="S119" s="105"/>
      <c r="T119" s="218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143</v>
      </c>
      <c r="BK119" s="219">
        <f>BK120</f>
        <v>0</v>
      </c>
    </row>
    <row r="120" s="12" customFormat="1" ht="25.92" customHeight="1">
      <c r="A120" s="12"/>
      <c r="B120" s="220"/>
      <c r="C120" s="221"/>
      <c r="D120" s="222" t="s">
        <v>75</v>
      </c>
      <c r="E120" s="223" t="s">
        <v>175</v>
      </c>
      <c r="F120" s="223" t="s">
        <v>176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P121+P144</f>
        <v>0</v>
      </c>
      <c r="Q120" s="228"/>
      <c r="R120" s="229">
        <f>R121+R144</f>
        <v>0</v>
      </c>
      <c r="S120" s="228"/>
      <c r="T120" s="230">
        <f>T121+T144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84</v>
      </c>
      <c r="AT120" s="232" t="s">
        <v>75</v>
      </c>
      <c r="AU120" s="232" t="s">
        <v>76</v>
      </c>
      <c r="AY120" s="231" t="s">
        <v>177</v>
      </c>
      <c r="BK120" s="233">
        <f>BK121+BK144</f>
        <v>0</v>
      </c>
    </row>
    <row r="121" s="12" customFormat="1" ht="22.8" customHeight="1">
      <c r="A121" s="12"/>
      <c r="B121" s="220"/>
      <c r="C121" s="221"/>
      <c r="D121" s="222" t="s">
        <v>75</v>
      </c>
      <c r="E121" s="234" t="s">
        <v>84</v>
      </c>
      <c r="F121" s="234" t="s">
        <v>178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SUM(P122:P143)</f>
        <v>0</v>
      </c>
      <c r="Q121" s="228"/>
      <c r="R121" s="229">
        <f>SUM(R122:R143)</f>
        <v>0</v>
      </c>
      <c r="S121" s="228"/>
      <c r="T121" s="230">
        <f>SUM(T122:T143)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75</v>
      </c>
      <c r="AU121" s="232" t="s">
        <v>84</v>
      </c>
      <c r="AY121" s="231" t="s">
        <v>177</v>
      </c>
      <c r="BK121" s="233">
        <f>SUM(BK122:BK143)</f>
        <v>0</v>
      </c>
    </row>
    <row r="122" s="2" customFormat="1" ht="21.75" customHeight="1">
      <c r="A122" s="39"/>
      <c r="B122" s="40"/>
      <c r="C122" s="236" t="s">
        <v>84</v>
      </c>
      <c r="D122" s="236" t="s">
        <v>179</v>
      </c>
      <c r="E122" s="237" t="s">
        <v>1770</v>
      </c>
      <c r="F122" s="238" t="s">
        <v>1771</v>
      </c>
      <c r="G122" s="239" t="s">
        <v>288</v>
      </c>
      <c r="H122" s="240">
        <v>18</v>
      </c>
      <c r="I122" s="241"/>
      <c r="J122" s="242">
        <f>ROUND(I122*H122,2)</f>
        <v>0</v>
      </c>
      <c r="K122" s="238" t="s">
        <v>183</v>
      </c>
      <c r="L122" s="45"/>
      <c r="M122" s="243" t="s">
        <v>1</v>
      </c>
      <c r="N122" s="244" t="s">
        <v>41</v>
      </c>
      <c r="O122" s="92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7" t="s">
        <v>184</v>
      </c>
      <c r="AT122" s="247" t="s">
        <v>179</v>
      </c>
      <c r="AU122" s="247" t="s">
        <v>86</v>
      </c>
      <c r="AY122" s="18" t="s">
        <v>177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18" t="s">
        <v>84</v>
      </c>
      <c r="BK122" s="248">
        <f>ROUND(I122*H122,2)</f>
        <v>0</v>
      </c>
      <c r="BL122" s="18" t="s">
        <v>184</v>
      </c>
      <c r="BM122" s="247" t="s">
        <v>86</v>
      </c>
    </row>
    <row r="123" s="2" customFormat="1" ht="21.75" customHeight="1">
      <c r="A123" s="39"/>
      <c r="B123" s="40"/>
      <c r="C123" s="236" t="s">
        <v>86</v>
      </c>
      <c r="D123" s="236" t="s">
        <v>179</v>
      </c>
      <c r="E123" s="237" t="s">
        <v>1772</v>
      </c>
      <c r="F123" s="238" t="s">
        <v>1773</v>
      </c>
      <c r="G123" s="239" t="s">
        <v>288</v>
      </c>
      <c r="H123" s="240">
        <v>18</v>
      </c>
      <c r="I123" s="241"/>
      <c r="J123" s="242">
        <f>ROUND(I123*H123,2)</f>
        <v>0</v>
      </c>
      <c r="K123" s="238" t="s">
        <v>183</v>
      </c>
      <c r="L123" s="45"/>
      <c r="M123" s="243" t="s">
        <v>1</v>
      </c>
      <c r="N123" s="244" t="s">
        <v>41</v>
      </c>
      <c r="O123" s="92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7" t="s">
        <v>184</v>
      </c>
      <c r="AT123" s="247" t="s">
        <v>179</v>
      </c>
      <c r="AU123" s="247" t="s">
        <v>86</v>
      </c>
      <c r="AY123" s="18" t="s">
        <v>177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8" t="s">
        <v>84</v>
      </c>
      <c r="BK123" s="248">
        <f>ROUND(I123*H123,2)</f>
        <v>0</v>
      </c>
      <c r="BL123" s="18" t="s">
        <v>184</v>
      </c>
      <c r="BM123" s="247" t="s">
        <v>184</v>
      </c>
    </row>
    <row r="124" s="2" customFormat="1" ht="33" customHeight="1">
      <c r="A124" s="39"/>
      <c r="B124" s="40"/>
      <c r="C124" s="236" t="s">
        <v>192</v>
      </c>
      <c r="D124" s="236" t="s">
        <v>179</v>
      </c>
      <c r="E124" s="237" t="s">
        <v>1774</v>
      </c>
      <c r="F124" s="238" t="s">
        <v>1775</v>
      </c>
      <c r="G124" s="239" t="s">
        <v>288</v>
      </c>
      <c r="H124" s="240">
        <v>18</v>
      </c>
      <c r="I124" s="241"/>
      <c r="J124" s="242">
        <f>ROUND(I124*H124,2)</f>
        <v>0</v>
      </c>
      <c r="K124" s="238" t="s">
        <v>183</v>
      </c>
      <c r="L124" s="45"/>
      <c r="M124" s="243" t="s">
        <v>1</v>
      </c>
      <c r="N124" s="244" t="s">
        <v>41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184</v>
      </c>
      <c r="AT124" s="247" t="s">
        <v>179</v>
      </c>
      <c r="AU124" s="247" t="s">
        <v>86</v>
      </c>
      <c r="AY124" s="18" t="s">
        <v>177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84</v>
      </c>
      <c r="BK124" s="248">
        <f>ROUND(I124*H124,2)</f>
        <v>0</v>
      </c>
      <c r="BL124" s="18" t="s">
        <v>184</v>
      </c>
      <c r="BM124" s="247" t="s">
        <v>195</v>
      </c>
    </row>
    <row r="125" s="2" customFormat="1" ht="55.5" customHeight="1">
      <c r="A125" s="39"/>
      <c r="B125" s="40"/>
      <c r="C125" s="236" t="s">
        <v>184</v>
      </c>
      <c r="D125" s="236" t="s">
        <v>179</v>
      </c>
      <c r="E125" s="237" t="s">
        <v>1776</v>
      </c>
      <c r="F125" s="238" t="s">
        <v>1777</v>
      </c>
      <c r="G125" s="239" t="s">
        <v>288</v>
      </c>
      <c r="H125" s="240">
        <v>54</v>
      </c>
      <c r="I125" s="241"/>
      <c r="J125" s="242">
        <f>ROUND(I125*H125,2)</f>
        <v>0</v>
      </c>
      <c r="K125" s="238" t="s">
        <v>183</v>
      </c>
      <c r="L125" s="45"/>
      <c r="M125" s="243" t="s">
        <v>1</v>
      </c>
      <c r="N125" s="244" t="s">
        <v>41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184</v>
      </c>
      <c r="AT125" s="247" t="s">
        <v>179</v>
      </c>
      <c r="AU125" s="247" t="s">
        <v>86</v>
      </c>
      <c r="AY125" s="18" t="s">
        <v>177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84</v>
      </c>
      <c r="BK125" s="248">
        <f>ROUND(I125*H125,2)</f>
        <v>0</v>
      </c>
      <c r="BL125" s="18" t="s">
        <v>184</v>
      </c>
      <c r="BM125" s="247" t="s">
        <v>198</v>
      </c>
    </row>
    <row r="126" s="13" customFormat="1">
      <c r="A126" s="13"/>
      <c r="B126" s="249"/>
      <c r="C126" s="250"/>
      <c r="D126" s="251" t="s">
        <v>185</v>
      </c>
      <c r="E126" s="252" t="s">
        <v>1</v>
      </c>
      <c r="F126" s="253" t="s">
        <v>1778</v>
      </c>
      <c r="G126" s="250"/>
      <c r="H126" s="254">
        <v>54</v>
      </c>
      <c r="I126" s="255"/>
      <c r="J126" s="250"/>
      <c r="K126" s="250"/>
      <c r="L126" s="256"/>
      <c r="M126" s="257"/>
      <c r="N126" s="258"/>
      <c r="O126" s="258"/>
      <c r="P126" s="258"/>
      <c r="Q126" s="258"/>
      <c r="R126" s="258"/>
      <c r="S126" s="258"/>
      <c r="T126" s="25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0" t="s">
        <v>185</v>
      </c>
      <c r="AU126" s="260" t="s">
        <v>86</v>
      </c>
      <c r="AV126" s="13" t="s">
        <v>86</v>
      </c>
      <c r="AW126" s="13" t="s">
        <v>33</v>
      </c>
      <c r="AX126" s="13" t="s">
        <v>76</v>
      </c>
      <c r="AY126" s="260" t="s">
        <v>177</v>
      </c>
    </row>
    <row r="127" s="14" customFormat="1">
      <c r="A127" s="14"/>
      <c r="B127" s="261"/>
      <c r="C127" s="262"/>
      <c r="D127" s="251" t="s">
        <v>185</v>
      </c>
      <c r="E127" s="263" t="s">
        <v>1</v>
      </c>
      <c r="F127" s="264" t="s">
        <v>187</v>
      </c>
      <c r="G127" s="262"/>
      <c r="H127" s="265">
        <v>54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1" t="s">
        <v>185</v>
      </c>
      <c r="AU127" s="271" t="s">
        <v>86</v>
      </c>
      <c r="AV127" s="14" t="s">
        <v>184</v>
      </c>
      <c r="AW127" s="14" t="s">
        <v>33</v>
      </c>
      <c r="AX127" s="14" t="s">
        <v>84</v>
      </c>
      <c r="AY127" s="271" t="s">
        <v>177</v>
      </c>
    </row>
    <row r="128" s="2" customFormat="1" ht="33" customHeight="1">
      <c r="A128" s="39"/>
      <c r="B128" s="40"/>
      <c r="C128" s="236" t="s">
        <v>202</v>
      </c>
      <c r="D128" s="236" t="s">
        <v>179</v>
      </c>
      <c r="E128" s="237" t="s">
        <v>1779</v>
      </c>
      <c r="F128" s="238" t="s">
        <v>1780</v>
      </c>
      <c r="G128" s="239" t="s">
        <v>288</v>
      </c>
      <c r="H128" s="240">
        <v>18</v>
      </c>
      <c r="I128" s="241"/>
      <c r="J128" s="242">
        <f>ROUND(I128*H128,2)</f>
        <v>0</v>
      </c>
      <c r="K128" s="238" t="s">
        <v>183</v>
      </c>
      <c r="L128" s="45"/>
      <c r="M128" s="243" t="s">
        <v>1</v>
      </c>
      <c r="N128" s="244" t="s">
        <v>41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184</v>
      </c>
      <c r="AT128" s="247" t="s">
        <v>179</v>
      </c>
      <c r="AU128" s="247" t="s">
        <v>86</v>
      </c>
      <c r="AY128" s="18" t="s">
        <v>177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84</v>
      </c>
      <c r="BK128" s="248">
        <f>ROUND(I128*H128,2)</f>
        <v>0</v>
      </c>
      <c r="BL128" s="18" t="s">
        <v>184</v>
      </c>
      <c r="BM128" s="247" t="s">
        <v>205</v>
      </c>
    </row>
    <row r="129" s="2" customFormat="1" ht="33" customHeight="1">
      <c r="A129" s="39"/>
      <c r="B129" s="40"/>
      <c r="C129" s="236" t="s">
        <v>195</v>
      </c>
      <c r="D129" s="236" t="s">
        <v>179</v>
      </c>
      <c r="E129" s="237" t="s">
        <v>1781</v>
      </c>
      <c r="F129" s="238" t="s">
        <v>1782</v>
      </c>
      <c r="G129" s="239" t="s">
        <v>288</v>
      </c>
      <c r="H129" s="240">
        <v>21</v>
      </c>
      <c r="I129" s="241"/>
      <c r="J129" s="242">
        <f>ROUND(I129*H129,2)</f>
        <v>0</v>
      </c>
      <c r="K129" s="238" t="s">
        <v>183</v>
      </c>
      <c r="L129" s="45"/>
      <c r="M129" s="243" t="s">
        <v>1</v>
      </c>
      <c r="N129" s="244" t="s">
        <v>41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184</v>
      </c>
      <c r="AT129" s="247" t="s">
        <v>179</v>
      </c>
      <c r="AU129" s="247" t="s">
        <v>86</v>
      </c>
      <c r="AY129" s="18" t="s">
        <v>177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84</v>
      </c>
      <c r="BK129" s="248">
        <f>ROUND(I129*H129,2)</f>
        <v>0</v>
      </c>
      <c r="BL129" s="18" t="s">
        <v>184</v>
      </c>
      <c r="BM129" s="247" t="s">
        <v>208</v>
      </c>
    </row>
    <row r="130" s="2" customFormat="1" ht="16.5" customHeight="1">
      <c r="A130" s="39"/>
      <c r="B130" s="40"/>
      <c r="C130" s="293" t="s">
        <v>211</v>
      </c>
      <c r="D130" s="293" t="s">
        <v>375</v>
      </c>
      <c r="E130" s="294" t="s">
        <v>1783</v>
      </c>
      <c r="F130" s="295" t="s">
        <v>1784</v>
      </c>
      <c r="G130" s="296" t="s">
        <v>288</v>
      </c>
      <c r="H130" s="297">
        <v>1</v>
      </c>
      <c r="I130" s="298"/>
      <c r="J130" s="299">
        <f>ROUND(I130*H130,2)</f>
        <v>0</v>
      </c>
      <c r="K130" s="295" t="s">
        <v>1</v>
      </c>
      <c r="L130" s="300"/>
      <c r="M130" s="301" t="s">
        <v>1</v>
      </c>
      <c r="N130" s="302" t="s">
        <v>41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198</v>
      </c>
      <c r="AT130" s="247" t="s">
        <v>375</v>
      </c>
      <c r="AU130" s="247" t="s">
        <v>86</v>
      </c>
      <c r="AY130" s="18" t="s">
        <v>177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84</v>
      </c>
      <c r="BK130" s="248">
        <f>ROUND(I130*H130,2)</f>
        <v>0</v>
      </c>
      <c r="BL130" s="18" t="s">
        <v>184</v>
      </c>
      <c r="BM130" s="247" t="s">
        <v>214</v>
      </c>
    </row>
    <row r="131" s="2" customFormat="1" ht="16.5" customHeight="1">
      <c r="A131" s="39"/>
      <c r="B131" s="40"/>
      <c r="C131" s="293" t="s">
        <v>198</v>
      </c>
      <c r="D131" s="293" t="s">
        <v>375</v>
      </c>
      <c r="E131" s="294" t="s">
        <v>1785</v>
      </c>
      <c r="F131" s="295" t="s">
        <v>1786</v>
      </c>
      <c r="G131" s="296" t="s">
        <v>288</v>
      </c>
      <c r="H131" s="297">
        <v>1</v>
      </c>
      <c r="I131" s="298"/>
      <c r="J131" s="299">
        <f>ROUND(I131*H131,2)</f>
        <v>0</v>
      </c>
      <c r="K131" s="295" t="s">
        <v>1</v>
      </c>
      <c r="L131" s="300"/>
      <c r="M131" s="301" t="s">
        <v>1</v>
      </c>
      <c r="N131" s="302" t="s">
        <v>41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198</v>
      </c>
      <c r="AT131" s="247" t="s">
        <v>375</v>
      </c>
      <c r="AU131" s="247" t="s">
        <v>86</v>
      </c>
      <c r="AY131" s="18" t="s">
        <v>177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84</v>
      </c>
      <c r="BK131" s="248">
        <f>ROUND(I131*H131,2)</f>
        <v>0</v>
      </c>
      <c r="BL131" s="18" t="s">
        <v>184</v>
      </c>
      <c r="BM131" s="247" t="s">
        <v>217</v>
      </c>
    </row>
    <row r="132" s="2" customFormat="1" ht="16.5" customHeight="1">
      <c r="A132" s="39"/>
      <c r="B132" s="40"/>
      <c r="C132" s="293" t="s">
        <v>219</v>
      </c>
      <c r="D132" s="293" t="s">
        <v>375</v>
      </c>
      <c r="E132" s="294" t="s">
        <v>1787</v>
      </c>
      <c r="F132" s="295" t="s">
        <v>1788</v>
      </c>
      <c r="G132" s="296" t="s">
        <v>288</v>
      </c>
      <c r="H132" s="297">
        <v>8</v>
      </c>
      <c r="I132" s="298"/>
      <c r="J132" s="299">
        <f>ROUND(I132*H132,2)</f>
        <v>0</v>
      </c>
      <c r="K132" s="295" t="s">
        <v>183</v>
      </c>
      <c r="L132" s="300"/>
      <c r="M132" s="301" t="s">
        <v>1</v>
      </c>
      <c r="N132" s="302" t="s">
        <v>41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198</v>
      </c>
      <c r="AT132" s="247" t="s">
        <v>375</v>
      </c>
      <c r="AU132" s="247" t="s">
        <v>86</v>
      </c>
      <c r="AY132" s="18" t="s">
        <v>177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84</v>
      </c>
      <c r="BK132" s="248">
        <f>ROUND(I132*H132,2)</f>
        <v>0</v>
      </c>
      <c r="BL132" s="18" t="s">
        <v>184</v>
      </c>
      <c r="BM132" s="247" t="s">
        <v>222</v>
      </c>
    </row>
    <row r="133" s="2" customFormat="1" ht="21.75" customHeight="1">
      <c r="A133" s="39"/>
      <c r="B133" s="40"/>
      <c r="C133" s="293" t="s">
        <v>205</v>
      </c>
      <c r="D133" s="293" t="s">
        <v>375</v>
      </c>
      <c r="E133" s="294" t="s">
        <v>1789</v>
      </c>
      <c r="F133" s="295" t="s">
        <v>1790</v>
      </c>
      <c r="G133" s="296" t="s">
        <v>288</v>
      </c>
      <c r="H133" s="297">
        <v>9</v>
      </c>
      <c r="I133" s="298"/>
      <c r="J133" s="299">
        <f>ROUND(I133*H133,2)</f>
        <v>0</v>
      </c>
      <c r="K133" s="295" t="s">
        <v>183</v>
      </c>
      <c r="L133" s="300"/>
      <c r="M133" s="301" t="s">
        <v>1</v>
      </c>
      <c r="N133" s="302" t="s">
        <v>41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198</v>
      </c>
      <c r="AT133" s="247" t="s">
        <v>375</v>
      </c>
      <c r="AU133" s="247" t="s">
        <v>86</v>
      </c>
      <c r="AY133" s="18" t="s">
        <v>177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84</v>
      </c>
      <c r="BK133" s="248">
        <f>ROUND(I133*H133,2)</f>
        <v>0</v>
      </c>
      <c r="BL133" s="18" t="s">
        <v>184</v>
      </c>
      <c r="BM133" s="247" t="s">
        <v>228</v>
      </c>
    </row>
    <row r="134" s="2" customFormat="1" ht="16.5" customHeight="1">
      <c r="A134" s="39"/>
      <c r="B134" s="40"/>
      <c r="C134" s="293" t="s">
        <v>236</v>
      </c>
      <c r="D134" s="293" t="s">
        <v>375</v>
      </c>
      <c r="E134" s="294" t="s">
        <v>1791</v>
      </c>
      <c r="F134" s="295" t="s">
        <v>1792</v>
      </c>
      <c r="G134" s="296" t="s">
        <v>288</v>
      </c>
      <c r="H134" s="297">
        <v>2</v>
      </c>
      <c r="I134" s="298"/>
      <c r="J134" s="299">
        <f>ROUND(I134*H134,2)</f>
        <v>0</v>
      </c>
      <c r="K134" s="295" t="s">
        <v>183</v>
      </c>
      <c r="L134" s="300"/>
      <c r="M134" s="301" t="s">
        <v>1</v>
      </c>
      <c r="N134" s="302" t="s">
        <v>41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198</v>
      </c>
      <c r="AT134" s="247" t="s">
        <v>375</v>
      </c>
      <c r="AU134" s="247" t="s">
        <v>86</v>
      </c>
      <c r="AY134" s="18" t="s">
        <v>177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84</v>
      </c>
      <c r="BK134" s="248">
        <f>ROUND(I134*H134,2)</f>
        <v>0</v>
      </c>
      <c r="BL134" s="18" t="s">
        <v>184</v>
      </c>
      <c r="BM134" s="247" t="s">
        <v>239</v>
      </c>
    </row>
    <row r="135" s="2" customFormat="1" ht="16.5" customHeight="1">
      <c r="A135" s="39"/>
      <c r="B135" s="40"/>
      <c r="C135" s="236" t="s">
        <v>208</v>
      </c>
      <c r="D135" s="236" t="s">
        <v>179</v>
      </c>
      <c r="E135" s="237" t="s">
        <v>1793</v>
      </c>
      <c r="F135" s="238" t="s">
        <v>1794</v>
      </c>
      <c r="G135" s="239" t="s">
        <v>288</v>
      </c>
      <c r="H135" s="240">
        <v>54</v>
      </c>
      <c r="I135" s="241"/>
      <c r="J135" s="242">
        <f>ROUND(I135*H135,2)</f>
        <v>0</v>
      </c>
      <c r="K135" s="238" t="s">
        <v>183</v>
      </c>
      <c r="L135" s="45"/>
      <c r="M135" s="243" t="s">
        <v>1</v>
      </c>
      <c r="N135" s="244" t="s">
        <v>41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184</v>
      </c>
      <c r="AT135" s="247" t="s">
        <v>179</v>
      </c>
      <c r="AU135" s="247" t="s">
        <v>86</v>
      </c>
      <c r="AY135" s="18" t="s">
        <v>177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84</v>
      </c>
      <c r="BK135" s="248">
        <f>ROUND(I135*H135,2)</f>
        <v>0</v>
      </c>
      <c r="BL135" s="18" t="s">
        <v>184</v>
      </c>
      <c r="BM135" s="247" t="s">
        <v>243</v>
      </c>
    </row>
    <row r="136" s="13" customFormat="1">
      <c r="A136" s="13"/>
      <c r="B136" s="249"/>
      <c r="C136" s="250"/>
      <c r="D136" s="251" t="s">
        <v>185</v>
      </c>
      <c r="E136" s="252" t="s">
        <v>1</v>
      </c>
      <c r="F136" s="253" t="s">
        <v>1795</v>
      </c>
      <c r="G136" s="250"/>
      <c r="H136" s="254">
        <v>54</v>
      </c>
      <c r="I136" s="255"/>
      <c r="J136" s="250"/>
      <c r="K136" s="250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185</v>
      </c>
      <c r="AU136" s="260" t="s">
        <v>86</v>
      </c>
      <c r="AV136" s="13" t="s">
        <v>86</v>
      </c>
      <c r="AW136" s="13" t="s">
        <v>33</v>
      </c>
      <c r="AX136" s="13" t="s">
        <v>76</v>
      </c>
      <c r="AY136" s="260" t="s">
        <v>177</v>
      </c>
    </row>
    <row r="137" s="14" customFormat="1">
      <c r="A137" s="14"/>
      <c r="B137" s="261"/>
      <c r="C137" s="262"/>
      <c r="D137" s="251" t="s">
        <v>185</v>
      </c>
      <c r="E137" s="263" t="s">
        <v>1</v>
      </c>
      <c r="F137" s="264" t="s">
        <v>187</v>
      </c>
      <c r="G137" s="262"/>
      <c r="H137" s="265">
        <v>54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185</v>
      </c>
      <c r="AU137" s="271" t="s">
        <v>86</v>
      </c>
      <c r="AV137" s="14" t="s">
        <v>184</v>
      </c>
      <c r="AW137" s="14" t="s">
        <v>33</v>
      </c>
      <c r="AX137" s="14" t="s">
        <v>84</v>
      </c>
      <c r="AY137" s="271" t="s">
        <v>177</v>
      </c>
    </row>
    <row r="138" s="2" customFormat="1" ht="16.5" customHeight="1">
      <c r="A138" s="39"/>
      <c r="B138" s="40"/>
      <c r="C138" s="293" t="s">
        <v>244</v>
      </c>
      <c r="D138" s="293" t="s">
        <v>375</v>
      </c>
      <c r="E138" s="294" t="s">
        <v>1796</v>
      </c>
      <c r="F138" s="295" t="s">
        <v>1797</v>
      </c>
      <c r="G138" s="296" t="s">
        <v>182</v>
      </c>
      <c r="H138" s="297">
        <v>2.1589999999999998</v>
      </c>
      <c r="I138" s="298"/>
      <c r="J138" s="299">
        <f>ROUND(I138*H138,2)</f>
        <v>0</v>
      </c>
      <c r="K138" s="295" t="s">
        <v>183</v>
      </c>
      <c r="L138" s="300"/>
      <c r="M138" s="301" t="s">
        <v>1</v>
      </c>
      <c r="N138" s="302" t="s">
        <v>41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198</v>
      </c>
      <c r="AT138" s="247" t="s">
        <v>375</v>
      </c>
      <c r="AU138" s="247" t="s">
        <v>86</v>
      </c>
      <c r="AY138" s="18" t="s">
        <v>177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84</v>
      </c>
      <c r="BK138" s="248">
        <f>ROUND(I138*H138,2)</f>
        <v>0</v>
      </c>
      <c r="BL138" s="18" t="s">
        <v>184</v>
      </c>
      <c r="BM138" s="247" t="s">
        <v>247</v>
      </c>
    </row>
    <row r="139" s="13" customFormat="1">
      <c r="A139" s="13"/>
      <c r="B139" s="249"/>
      <c r="C139" s="250"/>
      <c r="D139" s="251" t="s">
        <v>185</v>
      </c>
      <c r="E139" s="252" t="s">
        <v>1</v>
      </c>
      <c r="F139" s="253" t="s">
        <v>1798</v>
      </c>
      <c r="G139" s="250"/>
      <c r="H139" s="254">
        <v>1.9630000000000001</v>
      </c>
      <c r="I139" s="255"/>
      <c r="J139" s="250"/>
      <c r="K139" s="250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185</v>
      </c>
      <c r="AU139" s="260" t="s">
        <v>86</v>
      </c>
      <c r="AV139" s="13" t="s">
        <v>86</v>
      </c>
      <c r="AW139" s="13" t="s">
        <v>33</v>
      </c>
      <c r="AX139" s="13" t="s">
        <v>76</v>
      </c>
      <c r="AY139" s="260" t="s">
        <v>177</v>
      </c>
    </row>
    <row r="140" s="14" customFormat="1">
      <c r="A140" s="14"/>
      <c r="B140" s="261"/>
      <c r="C140" s="262"/>
      <c r="D140" s="251" t="s">
        <v>185</v>
      </c>
      <c r="E140" s="263" t="s">
        <v>1</v>
      </c>
      <c r="F140" s="264" t="s">
        <v>187</v>
      </c>
      <c r="G140" s="262"/>
      <c r="H140" s="265">
        <v>1.9630000000000001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185</v>
      </c>
      <c r="AU140" s="271" t="s">
        <v>86</v>
      </c>
      <c r="AV140" s="14" t="s">
        <v>184</v>
      </c>
      <c r="AW140" s="14" t="s">
        <v>33</v>
      </c>
      <c r="AX140" s="14" t="s">
        <v>76</v>
      </c>
      <c r="AY140" s="271" t="s">
        <v>177</v>
      </c>
    </row>
    <row r="141" s="13" customFormat="1">
      <c r="A141" s="13"/>
      <c r="B141" s="249"/>
      <c r="C141" s="250"/>
      <c r="D141" s="251" t="s">
        <v>185</v>
      </c>
      <c r="E141" s="252" t="s">
        <v>1</v>
      </c>
      <c r="F141" s="253" t="s">
        <v>1799</v>
      </c>
      <c r="G141" s="250"/>
      <c r="H141" s="254">
        <v>2.1589999999999998</v>
      </c>
      <c r="I141" s="255"/>
      <c r="J141" s="250"/>
      <c r="K141" s="250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185</v>
      </c>
      <c r="AU141" s="260" t="s">
        <v>86</v>
      </c>
      <c r="AV141" s="13" t="s">
        <v>86</v>
      </c>
      <c r="AW141" s="13" t="s">
        <v>33</v>
      </c>
      <c r="AX141" s="13" t="s">
        <v>76</v>
      </c>
      <c r="AY141" s="260" t="s">
        <v>177</v>
      </c>
    </row>
    <row r="142" s="14" customFormat="1">
      <c r="A142" s="14"/>
      <c r="B142" s="261"/>
      <c r="C142" s="262"/>
      <c r="D142" s="251" t="s">
        <v>185</v>
      </c>
      <c r="E142" s="263" t="s">
        <v>1</v>
      </c>
      <c r="F142" s="264" t="s">
        <v>187</v>
      </c>
      <c r="G142" s="262"/>
      <c r="H142" s="265">
        <v>2.1589999999999998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185</v>
      </c>
      <c r="AU142" s="271" t="s">
        <v>86</v>
      </c>
      <c r="AV142" s="14" t="s">
        <v>184</v>
      </c>
      <c r="AW142" s="14" t="s">
        <v>33</v>
      </c>
      <c r="AX142" s="14" t="s">
        <v>84</v>
      </c>
      <c r="AY142" s="271" t="s">
        <v>177</v>
      </c>
    </row>
    <row r="143" s="2" customFormat="1" ht="16.5" customHeight="1">
      <c r="A143" s="39"/>
      <c r="B143" s="40"/>
      <c r="C143" s="236" t="s">
        <v>214</v>
      </c>
      <c r="D143" s="236" t="s">
        <v>179</v>
      </c>
      <c r="E143" s="237" t="s">
        <v>1549</v>
      </c>
      <c r="F143" s="238" t="s">
        <v>1550</v>
      </c>
      <c r="G143" s="239" t="s">
        <v>182</v>
      </c>
      <c r="H143" s="240">
        <v>9</v>
      </c>
      <c r="I143" s="241"/>
      <c r="J143" s="242">
        <f>ROUND(I143*H143,2)</f>
        <v>0</v>
      </c>
      <c r="K143" s="238" t="s">
        <v>183</v>
      </c>
      <c r="L143" s="45"/>
      <c r="M143" s="243" t="s">
        <v>1</v>
      </c>
      <c r="N143" s="244" t="s">
        <v>41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184</v>
      </c>
      <c r="AT143" s="247" t="s">
        <v>179</v>
      </c>
      <c r="AU143" s="247" t="s">
        <v>86</v>
      </c>
      <c r="AY143" s="18" t="s">
        <v>177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84</v>
      </c>
      <c r="BK143" s="248">
        <f>ROUND(I143*H143,2)</f>
        <v>0</v>
      </c>
      <c r="BL143" s="18" t="s">
        <v>184</v>
      </c>
      <c r="BM143" s="247" t="s">
        <v>252</v>
      </c>
    </row>
    <row r="144" s="12" customFormat="1" ht="22.8" customHeight="1">
      <c r="A144" s="12"/>
      <c r="B144" s="220"/>
      <c r="C144" s="221"/>
      <c r="D144" s="222" t="s">
        <v>75</v>
      </c>
      <c r="E144" s="234" t="s">
        <v>712</v>
      </c>
      <c r="F144" s="234" t="s">
        <v>713</v>
      </c>
      <c r="G144" s="221"/>
      <c r="H144" s="221"/>
      <c r="I144" s="224"/>
      <c r="J144" s="235">
        <f>BK144</f>
        <v>0</v>
      </c>
      <c r="K144" s="221"/>
      <c r="L144" s="226"/>
      <c r="M144" s="227"/>
      <c r="N144" s="228"/>
      <c r="O144" s="228"/>
      <c r="P144" s="229">
        <f>P145</f>
        <v>0</v>
      </c>
      <c r="Q144" s="228"/>
      <c r="R144" s="229">
        <f>R145</f>
        <v>0</v>
      </c>
      <c r="S144" s="228"/>
      <c r="T144" s="23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1" t="s">
        <v>84</v>
      </c>
      <c r="AT144" s="232" t="s">
        <v>75</v>
      </c>
      <c r="AU144" s="232" t="s">
        <v>84</v>
      </c>
      <c r="AY144" s="231" t="s">
        <v>177</v>
      </c>
      <c r="BK144" s="233">
        <f>BK145</f>
        <v>0</v>
      </c>
    </row>
    <row r="145" s="2" customFormat="1" ht="33" customHeight="1">
      <c r="A145" s="39"/>
      <c r="B145" s="40"/>
      <c r="C145" s="236" t="s">
        <v>8</v>
      </c>
      <c r="D145" s="236" t="s">
        <v>179</v>
      </c>
      <c r="E145" s="237" t="s">
        <v>1597</v>
      </c>
      <c r="F145" s="238" t="s">
        <v>1598</v>
      </c>
      <c r="G145" s="239" t="s">
        <v>242</v>
      </c>
      <c r="H145" s="240">
        <v>2.2799999999999998</v>
      </c>
      <c r="I145" s="241"/>
      <c r="J145" s="242">
        <f>ROUND(I145*H145,2)</f>
        <v>0</v>
      </c>
      <c r="K145" s="238" t="s">
        <v>183</v>
      </c>
      <c r="L145" s="45"/>
      <c r="M145" s="304" t="s">
        <v>1</v>
      </c>
      <c r="N145" s="305" t="s">
        <v>41</v>
      </c>
      <c r="O145" s="306"/>
      <c r="P145" s="307">
        <f>O145*H145</f>
        <v>0</v>
      </c>
      <c r="Q145" s="307">
        <v>0</v>
      </c>
      <c r="R145" s="307">
        <f>Q145*H145</f>
        <v>0</v>
      </c>
      <c r="S145" s="307">
        <v>0</v>
      </c>
      <c r="T145" s="30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184</v>
      </c>
      <c r="AT145" s="247" t="s">
        <v>179</v>
      </c>
      <c r="AU145" s="247" t="s">
        <v>86</v>
      </c>
      <c r="AY145" s="18" t="s">
        <v>177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84</v>
      </c>
      <c r="BK145" s="248">
        <f>ROUND(I145*H145,2)</f>
        <v>0</v>
      </c>
      <c r="BL145" s="18" t="s">
        <v>184</v>
      </c>
      <c r="BM145" s="247" t="s">
        <v>257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184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KHxYBOsQUq4UFj6xnaPC12dQvsoJJevcs56zoCy4m769dRPhgPEu5nOv3a7woejiSBtFIJu5te9WBX3FhFwLtg==" hashValue="D8wvEYGiQNRJh5jEoZcLE09shohn/0PNe7KoLH6sLBo30vt34hL46IiyYm47u0T/WquVEGfD1JU5SrE8K2cIQw==" algorithmName="SHA-512" password="CC35"/>
  <autoFilter ref="C118:K14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1800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ROUND((SUM(BE119:BE131)),  2)</f>
        <v>0</v>
      </c>
      <c r="G33" s="39"/>
      <c r="H33" s="39"/>
      <c r="I33" s="163">
        <v>0.20999999999999999</v>
      </c>
      <c r="J33" s="162">
        <f>ROUND(((SUM(BE119:BE131))*I33),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ROUND((SUM(BF119:BF131)),  2)</f>
        <v>0</v>
      </c>
      <c r="G34" s="39"/>
      <c r="H34" s="39"/>
      <c r="I34" s="163">
        <v>0.14999999999999999</v>
      </c>
      <c r="J34" s="162">
        <f>ROUND(((SUM(BF119:BF131))*I34),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ROUND((SUM(BG119:BG131)),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ROUND((SUM(BH119:BH131)),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ROUND((SUM(BI119:BI131)),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SO-06 - Drobná architektura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J120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150</v>
      </c>
      <c r="E98" s="204"/>
      <c r="F98" s="204"/>
      <c r="G98" s="204"/>
      <c r="H98" s="204"/>
      <c r="I98" s="205"/>
      <c r="J98" s="206">
        <f>J121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696</v>
      </c>
      <c r="E99" s="204"/>
      <c r="F99" s="204"/>
      <c r="G99" s="204"/>
      <c r="H99" s="204"/>
      <c r="I99" s="205"/>
      <c r="J99" s="206">
        <f>J130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45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184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187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162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8" t="str">
        <f>E7</f>
        <v>Vybíralka 25</v>
      </c>
      <c r="F109" s="33"/>
      <c r="G109" s="33"/>
      <c r="H109" s="33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137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SO-06 - Drobná architektura</v>
      </c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148" t="s">
        <v>22</v>
      </c>
      <c r="J113" s="80" t="str">
        <f>IF(J12="","",J12)</f>
        <v>26. 3. 2020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24</v>
      </c>
      <c r="D115" s="41"/>
      <c r="E115" s="41"/>
      <c r="F115" s="28" t="str">
        <f>E15</f>
        <v>Městská část Praha 14</v>
      </c>
      <c r="G115" s="41"/>
      <c r="H115" s="41"/>
      <c r="I115" s="148" t="s">
        <v>31</v>
      </c>
      <c r="J115" s="37" t="str">
        <f>E21</f>
        <v>Dvořák architekti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148" t="s">
        <v>34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08"/>
      <c r="B118" s="209"/>
      <c r="C118" s="210" t="s">
        <v>163</v>
      </c>
      <c r="D118" s="211" t="s">
        <v>61</v>
      </c>
      <c r="E118" s="211" t="s">
        <v>57</v>
      </c>
      <c r="F118" s="211" t="s">
        <v>58</v>
      </c>
      <c r="G118" s="211" t="s">
        <v>164</v>
      </c>
      <c r="H118" s="211" t="s">
        <v>165</v>
      </c>
      <c r="I118" s="212" t="s">
        <v>166</v>
      </c>
      <c r="J118" s="211" t="s">
        <v>141</v>
      </c>
      <c r="K118" s="213" t="s">
        <v>167</v>
      </c>
      <c r="L118" s="214"/>
      <c r="M118" s="101" t="s">
        <v>1</v>
      </c>
      <c r="N118" s="102" t="s">
        <v>40</v>
      </c>
      <c r="O118" s="102" t="s">
        <v>168</v>
      </c>
      <c r="P118" s="102" t="s">
        <v>169</v>
      </c>
      <c r="Q118" s="102" t="s">
        <v>170</v>
      </c>
      <c r="R118" s="102" t="s">
        <v>171</v>
      </c>
      <c r="S118" s="102" t="s">
        <v>172</v>
      </c>
      <c r="T118" s="103" t="s">
        <v>173</v>
      </c>
      <c r="U118" s="208"/>
      <c r="V118" s="208"/>
      <c r="W118" s="208"/>
      <c r="X118" s="208"/>
      <c r="Y118" s="208"/>
      <c r="Z118" s="208"/>
      <c r="AA118" s="208"/>
      <c r="AB118" s="208"/>
      <c r="AC118" s="208"/>
      <c r="AD118" s="208"/>
      <c r="AE118" s="208"/>
    </row>
    <row r="119" s="2" customFormat="1" ht="22.8" customHeight="1">
      <c r="A119" s="39"/>
      <c r="B119" s="40"/>
      <c r="C119" s="108" t="s">
        <v>174</v>
      </c>
      <c r="D119" s="41"/>
      <c r="E119" s="41"/>
      <c r="F119" s="41"/>
      <c r="G119" s="41"/>
      <c r="H119" s="41"/>
      <c r="I119" s="145"/>
      <c r="J119" s="215">
        <f>BK119</f>
        <v>0</v>
      </c>
      <c r="K119" s="41"/>
      <c r="L119" s="45"/>
      <c r="M119" s="104"/>
      <c r="N119" s="216"/>
      <c r="O119" s="105"/>
      <c r="P119" s="217">
        <f>P120</f>
        <v>0</v>
      </c>
      <c r="Q119" s="105"/>
      <c r="R119" s="217">
        <f>R120</f>
        <v>0</v>
      </c>
      <c r="S119" s="105"/>
      <c r="T119" s="218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143</v>
      </c>
      <c r="BK119" s="219">
        <f>BK120</f>
        <v>0</v>
      </c>
    </row>
    <row r="120" s="12" customFormat="1" ht="25.92" customHeight="1">
      <c r="A120" s="12"/>
      <c r="B120" s="220"/>
      <c r="C120" s="221"/>
      <c r="D120" s="222" t="s">
        <v>75</v>
      </c>
      <c r="E120" s="223" t="s">
        <v>175</v>
      </c>
      <c r="F120" s="223" t="s">
        <v>176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P121+P130</f>
        <v>0</v>
      </c>
      <c r="Q120" s="228"/>
      <c r="R120" s="229">
        <f>R121+R130</f>
        <v>0</v>
      </c>
      <c r="S120" s="228"/>
      <c r="T120" s="230">
        <f>T121+T130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84</v>
      </c>
      <c r="AT120" s="232" t="s">
        <v>75</v>
      </c>
      <c r="AU120" s="232" t="s">
        <v>76</v>
      </c>
      <c r="AY120" s="231" t="s">
        <v>177</v>
      </c>
      <c r="BK120" s="233">
        <f>BK121+BK130</f>
        <v>0</v>
      </c>
    </row>
    <row r="121" s="12" customFormat="1" ht="22.8" customHeight="1">
      <c r="A121" s="12"/>
      <c r="B121" s="220"/>
      <c r="C121" s="221"/>
      <c r="D121" s="222" t="s">
        <v>75</v>
      </c>
      <c r="E121" s="234" t="s">
        <v>219</v>
      </c>
      <c r="F121" s="234" t="s">
        <v>389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SUM(P122:P129)</f>
        <v>0</v>
      </c>
      <c r="Q121" s="228"/>
      <c r="R121" s="229">
        <f>SUM(R122:R129)</f>
        <v>0</v>
      </c>
      <c r="S121" s="228"/>
      <c r="T121" s="230">
        <f>SUM(T122:T129)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75</v>
      </c>
      <c r="AU121" s="232" t="s">
        <v>84</v>
      </c>
      <c r="AY121" s="231" t="s">
        <v>177</v>
      </c>
      <c r="BK121" s="233">
        <f>SUM(BK122:BK129)</f>
        <v>0</v>
      </c>
    </row>
    <row r="122" s="2" customFormat="1" ht="21.75" customHeight="1">
      <c r="A122" s="39"/>
      <c r="B122" s="40"/>
      <c r="C122" s="236" t="s">
        <v>84</v>
      </c>
      <c r="D122" s="236" t="s">
        <v>179</v>
      </c>
      <c r="E122" s="237" t="s">
        <v>1801</v>
      </c>
      <c r="F122" s="238" t="s">
        <v>1802</v>
      </c>
      <c r="G122" s="239" t="s">
        <v>288</v>
      </c>
      <c r="H122" s="240">
        <v>10</v>
      </c>
      <c r="I122" s="241"/>
      <c r="J122" s="242">
        <f>ROUND(I122*H122,2)</f>
        <v>0</v>
      </c>
      <c r="K122" s="238" t="s">
        <v>183</v>
      </c>
      <c r="L122" s="45"/>
      <c r="M122" s="243" t="s">
        <v>1</v>
      </c>
      <c r="N122" s="244" t="s">
        <v>41</v>
      </c>
      <c r="O122" s="92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7" t="s">
        <v>184</v>
      </c>
      <c r="AT122" s="247" t="s">
        <v>179</v>
      </c>
      <c r="AU122" s="247" t="s">
        <v>86</v>
      </c>
      <c r="AY122" s="18" t="s">
        <v>177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18" t="s">
        <v>84</v>
      </c>
      <c r="BK122" s="248">
        <f>ROUND(I122*H122,2)</f>
        <v>0</v>
      </c>
      <c r="BL122" s="18" t="s">
        <v>184</v>
      </c>
      <c r="BM122" s="247" t="s">
        <v>86</v>
      </c>
    </row>
    <row r="123" s="2" customFormat="1" ht="21.75" customHeight="1">
      <c r="A123" s="39"/>
      <c r="B123" s="40"/>
      <c r="C123" s="293" t="s">
        <v>86</v>
      </c>
      <c r="D123" s="293" t="s">
        <v>375</v>
      </c>
      <c r="E123" s="294" t="s">
        <v>1803</v>
      </c>
      <c r="F123" s="295" t="s">
        <v>1804</v>
      </c>
      <c r="G123" s="296" t="s">
        <v>288</v>
      </c>
      <c r="H123" s="297">
        <v>10</v>
      </c>
      <c r="I123" s="298"/>
      <c r="J123" s="299">
        <f>ROUND(I123*H123,2)</f>
        <v>0</v>
      </c>
      <c r="K123" s="295" t="s">
        <v>183</v>
      </c>
      <c r="L123" s="300"/>
      <c r="M123" s="301" t="s">
        <v>1</v>
      </c>
      <c r="N123" s="302" t="s">
        <v>41</v>
      </c>
      <c r="O123" s="92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7" t="s">
        <v>198</v>
      </c>
      <c r="AT123" s="247" t="s">
        <v>375</v>
      </c>
      <c r="AU123" s="247" t="s">
        <v>86</v>
      </c>
      <c r="AY123" s="18" t="s">
        <v>177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8" t="s">
        <v>84</v>
      </c>
      <c r="BK123" s="248">
        <f>ROUND(I123*H123,2)</f>
        <v>0</v>
      </c>
      <c r="BL123" s="18" t="s">
        <v>184</v>
      </c>
      <c r="BM123" s="247" t="s">
        <v>184</v>
      </c>
    </row>
    <row r="124" s="2" customFormat="1" ht="16.5" customHeight="1">
      <c r="A124" s="39"/>
      <c r="B124" s="40"/>
      <c r="C124" s="236" t="s">
        <v>192</v>
      </c>
      <c r="D124" s="236" t="s">
        <v>179</v>
      </c>
      <c r="E124" s="237" t="s">
        <v>1805</v>
      </c>
      <c r="F124" s="238" t="s">
        <v>1806</v>
      </c>
      <c r="G124" s="239" t="s">
        <v>288</v>
      </c>
      <c r="H124" s="240">
        <v>4</v>
      </c>
      <c r="I124" s="241"/>
      <c r="J124" s="242">
        <f>ROUND(I124*H124,2)</f>
        <v>0</v>
      </c>
      <c r="K124" s="238" t="s">
        <v>183</v>
      </c>
      <c r="L124" s="45"/>
      <c r="M124" s="243" t="s">
        <v>1</v>
      </c>
      <c r="N124" s="244" t="s">
        <v>41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184</v>
      </c>
      <c r="AT124" s="247" t="s">
        <v>179</v>
      </c>
      <c r="AU124" s="247" t="s">
        <v>86</v>
      </c>
      <c r="AY124" s="18" t="s">
        <v>177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84</v>
      </c>
      <c r="BK124" s="248">
        <f>ROUND(I124*H124,2)</f>
        <v>0</v>
      </c>
      <c r="BL124" s="18" t="s">
        <v>184</v>
      </c>
      <c r="BM124" s="247" t="s">
        <v>195</v>
      </c>
    </row>
    <row r="125" s="2" customFormat="1" ht="21.75" customHeight="1">
      <c r="A125" s="39"/>
      <c r="B125" s="40"/>
      <c r="C125" s="293" t="s">
        <v>184</v>
      </c>
      <c r="D125" s="293" t="s">
        <v>375</v>
      </c>
      <c r="E125" s="294" t="s">
        <v>1807</v>
      </c>
      <c r="F125" s="295" t="s">
        <v>1808</v>
      </c>
      <c r="G125" s="296" t="s">
        <v>288</v>
      </c>
      <c r="H125" s="297">
        <v>4</v>
      </c>
      <c r="I125" s="298"/>
      <c r="J125" s="299">
        <f>ROUND(I125*H125,2)</f>
        <v>0</v>
      </c>
      <c r="K125" s="295" t="s">
        <v>183</v>
      </c>
      <c r="L125" s="300"/>
      <c r="M125" s="301" t="s">
        <v>1</v>
      </c>
      <c r="N125" s="302" t="s">
        <v>41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198</v>
      </c>
      <c r="AT125" s="247" t="s">
        <v>375</v>
      </c>
      <c r="AU125" s="247" t="s">
        <v>86</v>
      </c>
      <c r="AY125" s="18" t="s">
        <v>177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84</v>
      </c>
      <c r="BK125" s="248">
        <f>ROUND(I125*H125,2)</f>
        <v>0</v>
      </c>
      <c r="BL125" s="18" t="s">
        <v>184</v>
      </c>
      <c r="BM125" s="247" t="s">
        <v>198</v>
      </c>
    </row>
    <row r="126" s="2" customFormat="1" ht="16.5" customHeight="1">
      <c r="A126" s="39"/>
      <c r="B126" s="40"/>
      <c r="C126" s="236" t="s">
        <v>202</v>
      </c>
      <c r="D126" s="236" t="s">
        <v>179</v>
      </c>
      <c r="E126" s="237" t="s">
        <v>1809</v>
      </c>
      <c r="F126" s="238" t="s">
        <v>1810</v>
      </c>
      <c r="G126" s="239" t="s">
        <v>288</v>
      </c>
      <c r="H126" s="240">
        <v>10</v>
      </c>
      <c r="I126" s="241"/>
      <c r="J126" s="242">
        <f>ROUND(I126*H126,2)</f>
        <v>0</v>
      </c>
      <c r="K126" s="238" t="s">
        <v>1</v>
      </c>
      <c r="L126" s="45"/>
      <c r="M126" s="243" t="s">
        <v>1</v>
      </c>
      <c r="N126" s="244" t="s">
        <v>41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184</v>
      </c>
      <c r="AT126" s="247" t="s">
        <v>179</v>
      </c>
      <c r="AU126" s="247" t="s">
        <v>86</v>
      </c>
      <c r="AY126" s="18" t="s">
        <v>177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84</v>
      </c>
      <c r="BK126" s="248">
        <f>ROUND(I126*H126,2)</f>
        <v>0</v>
      </c>
      <c r="BL126" s="18" t="s">
        <v>184</v>
      </c>
      <c r="BM126" s="247" t="s">
        <v>205</v>
      </c>
    </row>
    <row r="127" s="2" customFormat="1" ht="16.5" customHeight="1">
      <c r="A127" s="39"/>
      <c r="B127" s="40"/>
      <c r="C127" s="236" t="s">
        <v>195</v>
      </c>
      <c r="D127" s="236" t="s">
        <v>179</v>
      </c>
      <c r="E127" s="237" t="s">
        <v>1811</v>
      </c>
      <c r="F127" s="238" t="s">
        <v>1812</v>
      </c>
      <c r="G127" s="239" t="s">
        <v>288</v>
      </c>
      <c r="H127" s="240">
        <v>40</v>
      </c>
      <c r="I127" s="241"/>
      <c r="J127" s="242">
        <f>ROUND(I127*H127,2)</f>
        <v>0</v>
      </c>
      <c r="K127" s="238" t="s">
        <v>1</v>
      </c>
      <c r="L127" s="45"/>
      <c r="M127" s="243" t="s">
        <v>1</v>
      </c>
      <c r="N127" s="244" t="s">
        <v>41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184</v>
      </c>
      <c r="AT127" s="247" t="s">
        <v>179</v>
      </c>
      <c r="AU127" s="247" t="s">
        <v>86</v>
      </c>
      <c r="AY127" s="18" t="s">
        <v>177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84</v>
      </c>
      <c r="BK127" s="248">
        <f>ROUND(I127*H127,2)</f>
        <v>0</v>
      </c>
      <c r="BL127" s="18" t="s">
        <v>184</v>
      </c>
      <c r="BM127" s="247" t="s">
        <v>208</v>
      </c>
    </row>
    <row r="128" s="2" customFormat="1" ht="21.75" customHeight="1">
      <c r="A128" s="39"/>
      <c r="B128" s="40"/>
      <c r="C128" s="236" t="s">
        <v>211</v>
      </c>
      <c r="D128" s="236" t="s">
        <v>179</v>
      </c>
      <c r="E128" s="237" t="s">
        <v>1813</v>
      </c>
      <c r="F128" s="238" t="s">
        <v>1814</v>
      </c>
      <c r="G128" s="239" t="s">
        <v>288</v>
      </c>
      <c r="H128" s="240">
        <v>1</v>
      </c>
      <c r="I128" s="241"/>
      <c r="J128" s="242">
        <f>ROUND(I128*H128,2)</f>
        <v>0</v>
      </c>
      <c r="K128" s="238" t="s">
        <v>183</v>
      </c>
      <c r="L128" s="45"/>
      <c r="M128" s="243" t="s">
        <v>1</v>
      </c>
      <c r="N128" s="244" t="s">
        <v>41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184</v>
      </c>
      <c r="AT128" s="247" t="s">
        <v>179</v>
      </c>
      <c r="AU128" s="247" t="s">
        <v>86</v>
      </c>
      <c r="AY128" s="18" t="s">
        <v>177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84</v>
      </c>
      <c r="BK128" s="248">
        <f>ROUND(I128*H128,2)</f>
        <v>0</v>
      </c>
      <c r="BL128" s="18" t="s">
        <v>184</v>
      </c>
      <c r="BM128" s="247" t="s">
        <v>214</v>
      </c>
    </row>
    <row r="129" s="2" customFormat="1" ht="16.5" customHeight="1">
      <c r="A129" s="39"/>
      <c r="B129" s="40"/>
      <c r="C129" s="293" t="s">
        <v>198</v>
      </c>
      <c r="D129" s="293" t="s">
        <v>375</v>
      </c>
      <c r="E129" s="294" t="s">
        <v>1815</v>
      </c>
      <c r="F129" s="295" t="s">
        <v>1816</v>
      </c>
      <c r="G129" s="296" t="s">
        <v>288</v>
      </c>
      <c r="H129" s="297">
        <v>1</v>
      </c>
      <c r="I129" s="298"/>
      <c r="J129" s="299">
        <f>ROUND(I129*H129,2)</f>
        <v>0</v>
      </c>
      <c r="K129" s="295" t="s">
        <v>183</v>
      </c>
      <c r="L129" s="300"/>
      <c r="M129" s="301" t="s">
        <v>1</v>
      </c>
      <c r="N129" s="302" t="s">
        <v>41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198</v>
      </c>
      <c r="AT129" s="247" t="s">
        <v>375</v>
      </c>
      <c r="AU129" s="247" t="s">
        <v>86</v>
      </c>
      <c r="AY129" s="18" t="s">
        <v>177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84</v>
      </c>
      <c r="BK129" s="248">
        <f>ROUND(I129*H129,2)</f>
        <v>0</v>
      </c>
      <c r="BL129" s="18" t="s">
        <v>184</v>
      </c>
      <c r="BM129" s="247" t="s">
        <v>217</v>
      </c>
    </row>
    <row r="130" s="12" customFormat="1" ht="22.8" customHeight="1">
      <c r="A130" s="12"/>
      <c r="B130" s="220"/>
      <c r="C130" s="221"/>
      <c r="D130" s="222" t="s">
        <v>75</v>
      </c>
      <c r="E130" s="234" t="s">
        <v>712</v>
      </c>
      <c r="F130" s="234" t="s">
        <v>713</v>
      </c>
      <c r="G130" s="221"/>
      <c r="H130" s="221"/>
      <c r="I130" s="224"/>
      <c r="J130" s="235">
        <f>BK130</f>
        <v>0</v>
      </c>
      <c r="K130" s="221"/>
      <c r="L130" s="226"/>
      <c r="M130" s="227"/>
      <c r="N130" s="228"/>
      <c r="O130" s="228"/>
      <c r="P130" s="229">
        <f>P131</f>
        <v>0</v>
      </c>
      <c r="Q130" s="228"/>
      <c r="R130" s="229">
        <f>R131</f>
        <v>0</v>
      </c>
      <c r="S130" s="228"/>
      <c r="T130" s="23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84</v>
      </c>
      <c r="AT130" s="232" t="s">
        <v>75</v>
      </c>
      <c r="AU130" s="232" t="s">
        <v>84</v>
      </c>
      <c r="AY130" s="231" t="s">
        <v>177</v>
      </c>
      <c r="BK130" s="233">
        <f>BK131</f>
        <v>0</v>
      </c>
    </row>
    <row r="131" s="2" customFormat="1" ht="33" customHeight="1">
      <c r="A131" s="39"/>
      <c r="B131" s="40"/>
      <c r="C131" s="236" t="s">
        <v>219</v>
      </c>
      <c r="D131" s="236" t="s">
        <v>179</v>
      </c>
      <c r="E131" s="237" t="s">
        <v>1597</v>
      </c>
      <c r="F131" s="238" t="s">
        <v>1598</v>
      </c>
      <c r="G131" s="239" t="s">
        <v>242</v>
      </c>
      <c r="H131" s="240">
        <v>1.9359999999999999</v>
      </c>
      <c r="I131" s="241"/>
      <c r="J131" s="242">
        <f>ROUND(I131*H131,2)</f>
        <v>0</v>
      </c>
      <c r="K131" s="238" t="s">
        <v>183</v>
      </c>
      <c r="L131" s="45"/>
      <c r="M131" s="304" t="s">
        <v>1</v>
      </c>
      <c r="N131" s="305" t="s">
        <v>41</v>
      </c>
      <c r="O131" s="306"/>
      <c r="P131" s="307">
        <f>O131*H131</f>
        <v>0</v>
      </c>
      <c r="Q131" s="307">
        <v>0</v>
      </c>
      <c r="R131" s="307">
        <f>Q131*H131</f>
        <v>0</v>
      </c>
      <c r="S131" s="307">
        <v>0</v>
      </c>
      <c r="T131" s="30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184</v>
      </c>
      <c r="AT131" s="247" t="s">
        <v>179</v>
      </c>
      <c r="AU131" s="247" t="s">
        <v>86</v>
      </c>
      <c r="AY131" s="18" t="s">
        <v>177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84</v>
      </c>
      <c r="BK131" s="248">
        <f>ROUND(I131*H131,2)</f>
        <v>0</v>
      </c>
      <c r="BL131" s="18" t="s">
        <v>184</v>
      </c>
      <c r="BM131" s="247" t="s">
        <v>222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184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2FFciU8DKge2p0fuLojX3TuS6ASjWcxBVDjCXgLMm7tyeNN1go6ptRWv1wXmGpu33SBCunUjwEgwPwiukshZpA==" hashValue="iLvvbO6O0AWKtoymUHwL6lgExgPFi2PwS/nUKEg/uVG/Kcd7Wafwv9P2d4Nh+KiwN9QPdEFAp9szabgJVKKB8A==" algorithmName="SHA-512" password="CC35"/>
  <autoFilter ref="C118:K13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1817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ROUND((SUM(BE121:BE136)),  2)</f>
        <v>0</v>
      </c>
      <c r="G33" s="39"/>
      <c r="H33" s="39"/>
      <c r="I33" s="163">
        <v>0.20999999999999999</v>
      </c>
      <c r="J33" s="162">
        <f>ROUND(((SUM(BE121:BE136))*I33),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ROUND((SUM(BF121:BF136)),  2)</f>
        <v>0</v>
      </c>
      <c r="G34" s="39"/>
      <c r="H34" s="39"/>
      <c r="I34" s="163">
        <v>0.14999999999999999</v>
      </c>
      <c r="J34" s="162">
        <f>ROUND(((SUM(BF121:BF136))*I34),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ROUND((SUM(BG121:BG136)),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ROUND((SUM(BH121:BH136)),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ROUND((SUM(BI121:BI136)),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SO-07 - Veřejné osvětlení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151</v>
      </c>
      <c r="E97" s="197"/>
      <c r="F97" s="197"/>
      <c r="G97" s="197"/>
      <c r="H97" s="197"/>
      <c r="I97" s="198"/>
      <c r="J97" s="199">
        <f>J122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1818</v>
      </c>
      <c r="E98" s="204"/>
      <c r="F98" s="204"/>
      <c r="G98" s="204"/>
      <c r="H98" s="204"/>
      <c r="I98" s="205"/>
      <c r="J98" s="206">
        <f>J123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4"/>
      <c r="C99" s="195"/>
      <c r="D99" s="196" t="s">
        <v>830</v>
      </c>
      <c r="E99" s="197"/>
      <c r="F99" s="197"/>
      <c r="G99" s="197"/>
      <c r="H99" s="197"/>
      <c r="I99" s="198"/>
      <c r="J99" s="199">
        <f>J129</f>
        <v>0</v>
      </c>
      <c r="K99" s="195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1"/>
      <c r="C100" s="202"/>
      <c r="D100" s="203" t="s">
        <v>1819</v>
      </c>
      <c r="E100" s="204"/>
      <c r="F100" s="204"/>
      <c r="G100" s="204"/>
      <c r="H100" s="204"/>
      <c r="I100" s="205"/>
      <c r="J100" s="206">
        <f>J130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831</v>
      </c>
      <c r="E101" s="204"/>
      <c r="F101" s="204"/>
      <c r="G101" s="204"/>
      <c r="H101" s="204"/>
      <c r="I101" s="205"/>
      <c r="J101" s="206">
        <f>J133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45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184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187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162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8" t="str">
        <f>E7</f>
        <v>Vybíralka 25</v>
      </c>
      <c r="F111" s="33"/>
      <c r="G111" s="33"/>
      <c r="H111" s="33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137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SO-07 - Veřejné osvětlení</v>
      </c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148" t="s">
        <v>22</v>
      </c>
      <c r="J115" s="80" t="str">
        <f>IF(J12="","",J12)</f>
        <v>26. 3. 2020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E15</f>
        <v>Městská část Praha 14</v>
      </c>
      <c r="G117" s="41"/>
      <c r="H117" s="41"/>
      <c r="I117" s="148" t="s">
        <v>31</v>
      </c>
      <c r="J117" s="37" t="str">
        <f>E21</f>
        <v>Dvořák architekti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148" t="s">
        <v>34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8"/>
      <c r="B120" s="209"/>
      <c r="C120" s="210" t="s">
        <v>163</v>
      </c>
      <c r="D120" s="211" t="s">
        <v>61</v>
      </c>
      <c r="E120" s="211" t="s">
        <v>57</v>
      </c>
      <c r="F120" s="211" t="s">
        <v>58</v>
      </c>
      <c r="G120" s="211" t="s">
        <v>164</v>
      </c>
      <c r="H120" s="211" t="s">
        <v>165</v>
      </c>
      <c r="I120" s="212" t="s">
        <v>166</v>
      </c>
      <c r="J120" s="211" t="s">
        <v>141</v>
      </c>
      <c r="K120" s="213" t="s">
        <v>167</v>
      </c>
      <c r="L120" s="214"/>
      <c r="M120" s="101" t="s">
        <v>1</v>
      </c>
      <c r="N120" s="102" t="s">
        <v>40</v>
      </c>
      <c r="O120" s="102" t="s">
        <v>168</v>
      </c>
      <c r="P120" s="102" t="s">
        <v>169</v>
      </c>
      <c r="Q120" s="102" t="s">
        <v>170</v>
      </c>
      <c r="R120" s="102" t="s">
        <v>171</v>
      </c>
      <c r="S120" s="102" t="s">
        <v>172</v>
      </c>
      <c r="T120" s="103" t="s">
        <v>173</v>
      </c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</row>
    <row r="121" s="2" customFormat="1" ht="22.8" customHeight="1">
      <c r="A121" s="39"/>
      <c r="B121" s="40"/>
      <c r="C121" s="108" t="s">
        <v>174</v>
      </c>
      <c r="D121" s="41"/>
      <c r="E121" s="41"/>
      <c r="F121" s="41"/>
      <c r="G121" s="41"/>
      <c r="H121" s="41"/>
      <c r="I121" s="145"/>
      <c r="J121" s="215">
        <f>BK121</f>
        <v>0</v>
      </c>
      <c r="K121" s="41"/>
      <c r="L121" s="45"/>
      <c r="M121" s="104"/>
      <c r="N121" s="216"/>
      <c r="O121" s="105"/>
      <c r="P121" s="217">
        <f>P122+P129</f>
        <v>0</v>
      </c>
      <c r="Q121" s="105"/>
      <c r="R121" s="217">
        <f>R122+R129</f>
        <v>0</v>
      </c>
      <c r="S121" s="105"/>
      <c r="T121" s="218">
        <f>T122+T129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143</v>
      </c>
      <c r="BK121" s="219">
        <f>BK122+BK129</f>
        <v>0</v>
      </c>
    </row>
    <row r="122" s="12" customFormat="1" ht="25.92" customHeight="1">
      <c r="A122" s="12"/>
      <c r="B122" s="220"/>
      <c r="C122" s="221"/>
      <c r="D122" s="222" t="s">
        <v>75</v>
      </c>
      <c r="E122" s="223" t="s">
        <v>397</v>
      </c>
      <c r="F122" s="223" t="s">
        <v>398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</f>
        <v>0</v>
      </c>
      <c r="Q122" s="228"/>
      <c r="R122" s="229">
        <f>R123</f>
        <v>0</v>
      </c>
      <c r="S122" s="228"/>
      <c r="T122" s="23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86</v>
      </c>
      <c r="AT122" s="232" t="s">
        <v>75</v>
      </c>
      <c r="AU122" s="232" t="s">
        <v>76</v>
      </c>
      <c r="AY122" s="231" t="s">
        <v>177</v>
      </c>
      <c r="BK122" s="233">
        <f>BK123</f>
        <v>0</v>
      </c>
    </row>
    <row r="123" s="12" customFormat="1" ht="22.8" customHeight="1">
      <c r="A123" s="12"/>
      <c r="B123" s="220"/>
      <c r="C123" s="221"/>
      <c r="D123" s="222" t="s">
        <v>75</v>
      </c>
      <c r="E123" s="234" t="s">
        <v>832</v>
      </c>
      <c r="F123" s="234" t="s">
        <v>1820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SUM(P124:P128)</f>
        <v>0</v>
      </c>
      <c r="Q123" s="228"/>
      <c r="R123" s="229">
        <f>SUM(R124:R128)</f>
        <v>0</v>
      </c>
      <c r="S123" s="228"/>
      <c r="T123" s="230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86</v>
      </c>
      <c r="AT123" s="232" t="s">
        <v>75</v>
      </c>
      <c r="AU123" s="232" t="s">
        <v>84</v>
      </c>
      <c r="AY123" s="231" t="s">
        <v>177</v>
      </c>
      <c r="BK123" s="233">
        <f>SUM(BK124:BK128)</f>
        <v>0</v>
      </c>
    </row>
    <row r="124" s="2" customFormat="1" ht="21.75" customHeight="1">
      <c r="A124" s="39"/>
      <c r="B124" s="40"/>
      <c r="C124" s="236" t="s">
        <v>84</v>
      </c>
      <c r="D124" s="236" t="s">
        <v>179</v>
      </c>
      <c r="E124" s="237" t="s">
        <v>1821</v>
      </c>
      <c r="F124" s="238" t="s">
        <v>1822</v>
      </c>
      <c r="G124" s="239" t="s">
        <v>955</v>
      </c>
      <c r="H124" s="240">
        <v>1</v>
      </c>
      <c r="I124" s="241"/>
      <c r="J124" s="242">
        <f>ROUND(I124*H124,2)</f>
        <v>0</v>
      </c>
      <c r="K124" s="238" t="s">
        <v>1</v>
      </c>
      <c r="L124" s="45"/>
      <c r="M124" s="243" t="s">
        <v>1</v>
      </c>
      <c r="N124" s="244" t="s">
        <v>41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217</v>
      </c>
      <c r="AT124" s="247" t="s">
        <v>179</v>
      </c>
      <c r="AU124" s="247" t="s">
        <v>86</v>
      </c>
      <c r="AY124" s="18" t="s">
        <v>177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84</v>
      </c>
      <c r="BK124" s="248">
        <f>ROUND(I124*H124,2)</f>
        <v>0</v>
      </c>
      <c r="BL124" s="18" t="s">
        <v>217</v>
      </c>
      <c r="BM124" s="247" t="s">
        <v>86</v>
      </c>
    </row>
    <row r="125" s="2" customFormat="1" ht="16.5" customHeight="1">
      <c r="A125" s="39"/>
      <c r="B125" s="40"/>
      <c r="C125" s="236" t="s">
        <v>86</v>
      </c>
      <c r="D125" s="236" t="s">
        <v>179</v>
      </c>
      <c r="E125" s="237" t="s">
        <v>1823</v>
      </c>
      <c r="F125" s="238" t="s">
        <v>1824</v>
      </c>
      <c r="G125" s="239" t="s">
        <v>955</v>
      </c>
      <c r="H125" s="240">
        <v>1</v>
      </c>
      <c r="I125" s="241"/>
      <c r="J125" s="242">
        <f>ROUND(I125*H125,2)</f>
        <v>0</v>
      </c>
      <c r="K125" s="238" t="s">
        <v>183</v>
      </c>
      <c r="L125" s="45"/>
      <c r="M125" s="243" t="s">
        <v>1</v>
      </c>
      <c r="N125" s="244" t="s">
        <v>41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217</v>
      </c>
      <c r="AT125" s="247" t="s">
        <v>179</v>
      </c>
      <c r="AU125" s="247" t="s">
        <v>86</v>
      </c>
      <c r="AY125" s="18" t="s">
        <v>177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84</v>
      </c>
      <c r="BK125" s="248">
        <f>ROUND(I125*H125,2)</f>
        <v>0</v>
      </c>
      <c r="BL125" s="18" t="s">
        <v>217</v>
      </c>
      <c r="BM125" s="247" t="s">
        <v>184</v>
      </c>
    </row>
    <row r="126" s="2" customFormat="1" ht="33" customHeight="1">
      <c r="A126" s="39"/>
      <c r="B126" s="40"/>
      <c r="C126" s="236" t="s">
        <v>192</v>
      </c>
      <c r="D126" s="236" t="s">
        <v>179</v>
      </c>
      <c r="E126" s="237" t="s">
        <v>1825</v>
      </c>
      <c r="F126" s="238" t="s">
        <v>1826</v>
      </c>
      <c r="G126" s="239" t="s">
        <v>288</v>
      </c>
      <c r="H126" s="240">
        <v>23</v>
      </c>
      <c r="I126" s="241"/>
      <c r="J126" s="242">
        <f>ROUND(I126*H126,2)</f>
        <v>0</v>
      </c>
      <c r="K126" s="238" t="s">
        <v>183</v>
      </c>
      <c r="L126" s="45"/>
      <c r="M126" s="243" t="s">
        <v>1</v>
      </c>
      <c r="N126" s="244" t="s">
        <v>41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217</v>
      </c>
      <c r="AT126" s="247" t="s">
        <v>179</v>
      </c>
      <c r="AU126" s="247" t="s">
        <v>86</v>
      </c>
      <c r="AY126" s="18" t="s">
        <v>177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84</v>
      </c>
      <c r="BK126" s="248">
        <f>ROUND(I126*H126,2)</f>
        <v>0</v>
      </c>
      <c r="BL126" s="18" t="s">
        <v>217</v>
      </c>
      <c r="BM126" s="247" t="s">
        <v>195</v>
      </c>
    </row>
    <row r="127" s="2" customFormat="1" ht="33" customHeight="1">
      <c r="A127" s="39"/>
      <c r="B127" s="40"/>
      <c r="C127" s="236" t="s">
        <v>184</v>
      </c>
      <c r="D127" s="236" t="s">
        <v>179</v>
      </c>
      <c r="E127" s="237" t="s">
        <v>1827</v>
      </c>
      <c r="F127" s="238" t="s">
        <v>1828</v>
      </c>
      <c r="G127" s="239" t="s">
        <v>288</v>
      </c>
      <c r="H127" s="240">
        <v>23</v>
      </c>
      <c r="I127" s="241"/>
      <c r="J127" s="242">
        <f>ROUND(I127*H127,2)</f>
        <v>0</v>
      </c>
      <c r="K127" s="238" t="s">
        <v>183</v>
      </c>
      <c r="L127" s="45"/>
      <c r="M127" s="243" t="s">
        <v>1</v>
      </c>
      <c r="N127" s="244" t="s">
        <v>41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217</v>
      </c>
      <c r="AT127" s="247" t="s">
        <v>179</v>
      </c>
      <c r="AU127" s="247" t="s">
        <v>86</v>
      </c>
      <c r="AY127" s="18" t="s">
        <v>177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84</v>
      </c>
      <c r="BK127" s="248">
        <f>ROUND(I127*H127,2)</f>
        <v>0</v>
      </c>
      <c r="BL127" s="18" t="s">
        <v>217</v>
      </c>
      <c r="BM127" s="247" t="s">
        <v>198</v>
      </c>
    </row>
    <row r="128" s="2" customFormat="1" ht="33" customHeight="1">
      <c r="A128" s="39"/>
      <c r="B128" s="40"/>
      <c r="C128" s="236" t="s">
        <v>202</v>
      </c>
      <c r="D128" s="236" t="s">
        <v>179</v>
      </c>
      <c r="E128" s="237" t="s">
        <v>1829</v>
      </c>
      <c r="F128" s="238" t="s">
        <v>1830</v>
      </c>
      <c r="G128" s="239" t="s">
        <v>288</v>
      </c>
      <c r="H128" s="240">
        <v>1</v>
      </c>
      <c r="I128" s="241"/>
      <c r="J128" s="242">
        <f>ROUND(I128*H128,2)</f>
        <v>0</v>
      </c>
      <c r="K128" s="238" t="s">
        <v>183</v>
      </c>
      <c r="L128" s="45"/>
      <c r="M128" s="243" t="s">
        <v>1</v>
      </c>
      <c r="N128" s="244" t="s">
        <v>41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217</v>
      </c>
      <c r="AT128" s="247" t="s">
        <v>179</v>
      </c>
      <c r="AU128" s="247" t="s">
        <v>86</v>
      </c>
      <c r="AY128" s="18" t="s">
        <v>177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84</v>
      </c>
      <c r="BK128" s="248">
        <f>ROUND(I128*H128,2)</f>
        <v>0</v>
      </c>
      <c r="BL128" s="18" t="s">
        <v>217</v>
      </c>
      <c r="BM128" s="247" t="s">
        <v>205</v>
      </c>
    </row>
    <row r="129" s="12" customFormat="1" ht="25.92" customHeight="1">
      <c r="A129" s="12"/>
      <c r="B129" s="220"/>
      <c r="C129" s="221"/>
      <c r="D129" s="222" t="s">
        <v>75</v>
      </c>
      <c r="E129" s="223" t="s">
        <v>375</v>
      </c>
      <c r="F129" s="223" t="s">
        <v>1020</v>
      </c>
      <c r="G129" s="221"/>
      <c r="H129" s="221"/>
      <c r="I129" s="224"/>
      <c r="J129" s="225">
        <f>BK129</f>
        <v>0</v>
      </c>
      <c r="K129" s="221"/>
      <c r="L129" s="226"/>
      <c r="M129" s="227"/>
      <c r="N129" s="228"/>
      <c r="O129" s="228"/>
      <c r="P129" s="229">
        <f>P130+P133</f>
        <v>0</v>
      </c>
      <c r="Q129" s="228"/>
      <c r="R129" s="229">
        <f>R130+R133</f>
        <v>0</v>
      </c>
      <c r="S129" s="228"/>
      <c r="T129" s="230">
        <f>T130+T133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192</v>
      </c>
      <c r="AT129" s="232" t="s">
        <v>75</v>
      </c>
      <c r="AU129" s="232" t="s">
        <v>76</v>
      </c>
      <c r="AY129" s="231" t="s">
        <v>177</v>
      </c>
      <c r="BK129" s="233">
        <f>BK130+BK133</f>
        <v>0</v>
      </c>
    </row>
    <row r="130" s="12" customFormat="1" ht="22.8" customHeight="1">
      <c r="A130" s="12"/>
      <c r="B130" s="220"/>
      <c r="C130" s="221"/>
      <c r="D130" s="222" t="s">
        <v>75</v>
      </c>
      <c r="E130" s="234" t="s">
        <v>1831</v>
      </c>
      <c r="F130" s="234" t="s">
        <v>1832</v>
      </c>
      <c r="G130" s="221"/>
      <c r="H130" s="221"/>
      <c r="I130" s="224"/>
      <c r="J130" s="235">
        <f>BK130</f>
        <v>0</v>
      </c>
      <c r="K130" s="221"/>
      <c r="L130" s="226"/>
      <c r="M130" s="227"/>
      <c r="N130" s="228"/>
      <c r="O130" s="228"/>
      <c r="P130" s="229">
        <f>SUM(P131:P132)</f>
        <v>0</v>
      </c>
      <c r="Q130" s="228"/>
      <c r="R130" s="229">
        <f>SUM(R131:R132)</f>
        <v>0</v>
      </c>
      <c r="S130" s="228"/>
      <c r="T130" s="230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192</v>
      </c>
      <c r="AT130" s="232" t="s">
        <v>75</v>
      </c>
      <c r="AU130" s="232" t="s">
        <v>84</v>
      </c>
      <c r="AY130" s="231" t="s">
        <v>177</v>
      </c>
      <c r="BK130" s="233">
        <f>SUM(BK131:BK132)</f>
        <v>0</v>
      </c>
    </row>
    <row r="131" s="2" customFormat="1" ht="16.5" customHeight="1">
      <c r="A131" s="39"/>
      <c r="B131" s="40"/>
      <c r="C131" s="236" t="s">
        <v>195</v>
      </c>
      <c r="D131" s="236" t="s">
        <v>179</v>
      </c>
      <c r="E131" s="237" t="s">
        <v>1833</v>
      </c>
      <c r="F131" s="238" t="s">
        <v>1834</v>
      </c>
      <c r="G131" s="239" t="s">
        <v>288</v>
      </c>
      <c r="H131" s="240">
        <v>23</v>
      </c>
      <c r="I131" s="241"/>
      <c r="J131" s="242">
        <f>ROUND(I131*H131,2)</f>
        <v>0</v>
      </c>
      <c r="K131" s="238" t="s">
        <v>183</v>
      </c>
      <c r="L131" s="45"/>
      <c r="M131" s="243" t="s">
        <v>1</v>
      </c>
      <c r="N131" s="244" t="s">
        <v>41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356</v>
      </c>
      <c r="AT131" s="247" t="s">
        <v>179</v>
      </c>
      <c r="AU131" s="247" t="s">
        <v>86</v>
      </c>
      <c r="AY131" s="18" t="s">
        <v>177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84</v>
      </c>
      <c r="BK131" s="248">
        <f>ROUND(I131*H131,2)</f>
        <v>0</v>
      </c>
      <c r="BL131" s="18" t="s">
        <v>356</v>
      </c>
      <c r="BM131" s="247" t="s">
        <v>208</v>
      </c>
    </row>
    <row r="132" s="2" customFormat="1" ht="21.75" customHeight="1">
      <c r="A132" s="39"/>
      <c r="B132" s="40"/>
      <c r="C132" s="236" t="s">
        <v>211</v>
      </c>
      <c r="D132" s="236" t="s">
        <v>179</v>
      </c>
      <c r="E132" s="237" t="s">
        <v>1835</v>
      </c>
      <c r="F132" s="238" t="s">
        <v>1836</v>
      </c>
      <c r="G132" s="239" t="s">
        <v>288</v>
      </c>
      <c r="H132" s="240">
        <v>23</v>
      </c>
      <c r="I132" s="241"/>
      <c r="J132" s="242">
        <f>ROUND(I132*H132,2)</f>
        <v>0</v>
      </c>
      <c r="K132" s="238" t="s">
        <v>183</v>
      </c>
      <c r="L132" s="45"/>
      <c r="M132" s="243" t="s">
        <v>1</v>
      </c>
      <c r="N132" s="244" t="s">
        <v>41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356</v>
      </c>
      <c r="AT132" s="247" t="s">
        <v>179</v>
      </c>
      <c r="AU132" s="247" t="s">
        <v>86</v>
      </c>
      <c r="AY132" s="18" t="s">
        <v>177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84</v>
      </c>
      <c r="BK132" s="248">
        <f>ROUND(I132*H132,2)</f>
        <v>0</v>
      </c>
      <c r="BL132" s="18" t="s">
        <v>356</v>
      </c>
      <c r="BM132" s="247" t="s">
        <v>214</v>
      </c>
    </row>
    <row r="133" s="12" customFormat="1" ht="22.8" customHeight="1">
      <c r="A133" s="12"/>
      <c r="B133" s="220"/>
      <c r="C133" s="221"/>
      <c r="D133" s="222" t="s">
        <v>75</v>
      </c>
      <c r="E133" s="234" t="s">
        <v>1021</v>
      </c>
      <c r="F133" s="234" t="s">
        <v>1022</v>
      </c>
      <c r="G133" s="221"/>
      <c r="H133" s="221"/>
      <c r="I133" s="224"/>
      <c r="J133" s="235">
        <f>BK133</f>
        <v>0</v>
      </c>
      <c r="K133" s="221"/>
      <c r="L133" s="226"/>
      <c r="M133" s="227"/>
      <c r="N133" s="228"/>
      <c r="O133" s="228"/>
      <c r="P133" s="229">
        <f>SUM(P134:P136)</f>
        <v>0</v>
      </c>
      <c r="Q133" s="228"/>
      <c r="R133" s="229">
        <f>SUM(R134:R136)</f>
        <v>0</v>
      </c>
      <c r="S133" s="228"/>
      <c r="T133" s="230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1" t="s">
        <v>192</v>
      </c>
      <c r="AT133" s="232" t="s">
        <v>75</v>
      </c>
      <c r="AU133" s="232" t="s">
        <v>84</v>
      </c>
      <c r="AY133" s="231" t="s">
        <v>177</v>
      </c>
      <c r="BK133" s="233">
        <f>SUM(BK134:BK136)</f>
        <v>0</v>
      </c>
    </row>
    <row r="134" s="2" customFormat="1" ht="16.5" customHeight="1">
      <c r="A134" s="39"/>
      <c r="B134" s="40"/>
      <c r="C134" s="236" t="s">
        <v>198</v>
      </c>
      <c r="D134" s="236" t="s">
        <v>179</v>
      </c>
      <c r="E134" s="237" t="s">
        <v>1837</v>
      </c>
      <c r="F134" s="238" t="s">
        <v>1838</v>
      </c>
      <c r="G134" s="239" t="s">
        <v>955</v>
      </c>
      <c r="H134" s="240">
        <v>1</v>
      </c>
      <c r="I134" s="241"/>
      <c r="J134" s="242">
        <f>ROUND(I134*H134,2)</f>
        <v>0</v>
      </c>
      <c r="K134" s="238" t="s">
        <v>1</v>
      </c>
      <c r="L134" s="45"/>
      <c r="M134" s="243" t="s">
        <v>1</v>
      </c>
      <c r="N134" s="244" t="s">
        <v>41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356</v>
      </c>
      <c r="AT134" s="247" t="s">
        <v>179</v>
      </c>
      <c r="AU134" s="247" t="s">
        <v>86</v>
      </c>
      <c r="AY134" s="18" t="s">
        <v>177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84</v>
      </c>
      <c r="BK134" s="248">
        <f>ROUND(I134*H134,2)</f>
        <v>0</v>
      </c>
      <c r="BL134" s="18" t="s">
        <v>356</v>
      </c>
      <c r="BM134" s="247" t="s">
        <v>217</v>
      </c>
    </row>
    <row r="135" s="2" customFormat="1" ht="21.75" customHeight="1">
      <c r="A135" s="39"/>
      <c r="B135" s="40"/>
      <c r="C135" s="236" t="s">
        <v>219</v>
      </c>
      <c r="D135" s="236" t="s">
        <v>179</v>
      </c>
      <c r="E135" s="237" t="s">
        <v>1839</v>
      </c>
      <c r="F135" s="238" t="s">
        <v>1840</v>
      </c>
      <c r="G135" s="239" t="s">
        <v>182</v>
      </c>
      <c r="H135" s="240">
        <v>23</v>
      </c>
      <c r="I135" s="241"/>
      <c r="J135" s="242">
        <f>ROUND(I135*H135,2)</f>
        <v>0</v>
      </c>
      <c r="K135" s="238" t="s">
        <v>183</v>
      </c>
      <c r="L135" s="45"/>
      <c r="M135" s="243" t="s">
        <v>1</v>
      </c>
      <c r="N135" s="244" t="s">
        <v>41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356</v>
      </c>
      <c r="AT135" s="247" t="s">
        <v>179</v>
      </c>
      <c r="AU135" s="247" t="s">
        <v>86</v>
      </c>
      <c r="AY135" s="18" t="s">
        <v>177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84</v>
      </c>
      <c r="BK135" s="248">
        <f>ROUND(I135*H135,2)</f>
        <v>0</v>
      </c>
      <c r="BL135" s="18" t="s">
        <v>356</v>
      </c>
      <c r="BM135" s="247" t="s">
        <v>222</v>
      </c>
    </row>
    <row r="136" s="2" customFormat="1" ht="16.5" customHeight="1">
      <c r="A136" s="39"/>
      <c r="B136" s="40"/>
      <c r="C136" s="236" t="s">
        <v>205</v>
      </c>
      <c r="D136" s="236" t="s">
        <v>179</v>
      </c>
      <c r="E136" s="237" t="s">
        <v>1841</v>
      </c>
      <c r="F136" s="238" t="s">
        <v>1842</v>
      </c>
      <c r="G136" s="239" t="s">
        <v>955</v>
      </c>
      <c r="H136" s="240">
        <v>23</v>
      </c>
      <c r="I136" s="241"/>
      <c r="J136" s="242">
        <f>ROUND(I136*H136,2)</f>
        <v>0</v>
      </c>
      <c r="K136" s="238" t="s">
        <v>183</v>
      </c>
      <c r="L136" s="45"/>
      <c r="M136" s="304" t="s">
        <v>1</v>
      </c>
      <c r="N136" s="305" t="s">
        <v>41</v>
      </c>
      <c r="O136" s="306"/>
      <c r="P136" s="307">
        <f>O136*H136</f>
        <v>0</v>
      </c>
      <c r="Q136" s="307">
        <v>0</v>
      </c>
      <c r="R136" s="307">
        <f>Q136*H136</f>
        <v>0</v>
      </c>
      <c r="S136" s="307">
        <v>0</v>
      </c>
      <c r="T136" s="30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356</v>
      </c>
      <c r="AT136" s="247" t="s">
        <v>179</v>
      </c>
      <c r="AU136" s="247" t="s">
        <v>86</v>
      </c>
      <c r="AY136" s="18" t="s">
        <v>177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84</v>
      </c>
      <c r="BK136" s="248">
        <f>ROUND(I136*H136,2)</f>
        <v>0</v>
      </c>
      <c r="BL136" s="18" t="s">
        <v>356</v>
      </c>
      <c r="BM136" s="247" t="s">
        <v>228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184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ydH+onhlZoOhiAP/jTIvEeUSprHD9B6kkSdaPLjpVdyndCA+2FIWeI+t5rc8CH7WwRqPiN1u70xyDigOU4FK/w==" hashValue="yTy1kAUhPNnZNsbLykf5vtMhYUHbm+FgQF2kTidkVtC/avIGI842jWJouboGP+jU2vF50YyQ2hkYesaL204ZGA==" algorithmName="SHA-512" password="CC35"/>
  <autoFilter ref="C120:K13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1843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ROUND((SUM(BE121:BE195)),  2)</f>
        <v>0</v>
      </c>
      <c r="G33" s="39"/>
      <c r="H33" s="39"/>
      <c r="I33" s="163">
        <v>0.20999999999999999</v>
      </c>
      <c r="J33" s="162">
        <f>ROUND(((SUM(BE121:BE195))*I33),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ROUND((SUM(BF121:BF195)),  2)</f>
        <v>0</v>
      </c>
      <c r="G34" s="39"/>
      <c r="H34" s="39"/>
      <c r="I34" s="163">
        <v>0.14999999999999999</v>
      </c>
      <c r="J34" s="162">
        <f>ROUND(((SUM(BF121:BF195))*I34),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ROUND((SUM(BG121:BG195)),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ROUND((SUM(BH121:BH195)),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ROUND((SUM(BI121:BI195)),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SO-08 - Oplocení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J122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J123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147</v>
      </c>
      <c r="E99" s="204"/>
      <c r="F99" s="204"/>
      <c r="G99" s="204"/>
      <c r="H99" s="204"/>
      <c r="I99" s="205"/>
      <c r="J99" s="206">
        <f>J149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150</v>
      </c>
      <c r="E100" s="204"/>
      <c r="F100" s="204"/>
      <c r="G100" s="204"/>
      <c r="H100" s="204"/>
      <c r="I100" s="205"/>
      <c r="J100" s="206">
        <f>J191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696</v>
      </c>
      <c r="E101" s="204"/>
      <c r="F101" s="204"/>
      <c r="G101" s="204"/>
      <c r="H101" s="204"/>
      <c r="I101" s="205"/>
      <c r="J101" s="206">
        <f>J193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45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184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187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162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8" t="str">
        <f>E7</f>
        <v>Vybíralka 25</v>
      </c>
      <c r="F111" s="33"/>
      <c r="G111" s="33"/>
      <c r="H111" s="33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137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SO-08 - Oplocení</v>
      </c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148" t="s">
        <v>22</v>
      </c>
      <c r="J115" s="80" t="str">
        <f>IF(J12="","",J12)</f>
        <v>26. 3. 2020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E15</f>
        <v>Městská část Praha 14</v>
      </c>
      <c r="G117" s="41"/>
      <c r="H117" s="41"/>
      <c r="I117" s="148" t="s">
        <v>31</v>
      </c>
      <c r="J117" s="37" t="str">
        <f>E21</f>
        <v>Dvořák architekti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148" t="s">
        <v>34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8"/>
      <c r="B120" s="209"/>
      <c r="C120" s="210" t="s">
        <v>163</v>
      </c>
      <c r="D120" s="211" t="s">
        <v>61</v>
      </c>
      <c r="E120" s="211" t="s">
        <v>57</v>
      </c>
      <c r="F120" s="211" t="s">
        <v>58</v>
      </c>
      <c r="G120" s="211" t="s">
        <v>164</v>
      </c>
      <c r="H120" s="211" t="s">
        <v>165</v>
      </c>
      <c r="I120" s="212" t="s">
        <v>166</v>
      </c>
      <c r="J120" s="211" t="s">
        <v>141</v>
      </c>
      <c r="K120" s="213" t="s">
        <v>167</v>
      </c>
      <c r="L120" s="214"/>
      <c r="M120" s="101" t="s">
        <v>1</v>
      </c>
      <c r="N120" s="102" t="s">
        <v>40</v>
      </c>
      <c r="O120" s="102" t="s">
        <v>168</v>
      </c>
      <c r="P120" s="102" t="s">
        <v>169</v>
      </c>
      <c r="Q120" s="102" t="s">
        <v>170</v>
      </c>
      <c r="R120" s="102" t="s">
        <v>171</v>
      </c>
      <c r="S120" s="102" t="s">
        <v>172</v>
      </c>
      <c r="T120" s="103" t="s">
        <v>173</v>
      </c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</row>
    <row r="121" s="2" customFormat="1" ht="22.8" customHeight="1">
      <c r="A121" s="39"/>
      <c r="B121" s="40"/>
      <c r="C121" s="108" t="s">
        <v>174</v>
      </c>
      <c r="D121" s="41"/>
      <c r="E121" s="41"/>
      <c r="F121" s="41"/>
      <c r="G121" s="41"/>
      <c r="H121" s="41"/>
      <c r="I121" s="145"/>
      <c r="J121" s="215">
        <f>BK121</f>
        <v>0</v>
      </c>
      <c r="K121" s="41"/>
      <c r="L121" s="45"/>
      <c r="M121" s="104"/>
      <c r="N121" s="216"/>
      <c r="O121" s="105"/>
      <c r="P121" s="217">
        <f>P122</f>
        <v>0</v>
      </c>
      <c r="Q121" s="105"/>
      <c r="R121" s="217">
        <f>R122</f>
        <v>0</v>
      </c>
      <c r="S121" s="105"/>
      <c r="T121" s="218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143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75</v>
      </c>
      <c r="E122" s="223" t="s">
        <v>175</v>
      </c>
      <c r="F122" s="223" t="s">
        <v>176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P123+P149+P191+P193</f>
        <v>0</v>
      </c>
      <c r="Q122" s="228"/>
      <c r="R122" s="229">
        <f>R123+R149+R191+R193</f>
        <v>0</v>
      </c>
      <c r="S122" s="228"/>
      <c r="T122" s="230">
        <f>T123+T149+T191+T193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75</v>
      </c>
      <c r="AU122" s="232" t="s">
        <v>76</v>
      </c>
      <c r="AY122" s="231" t="s">
        <v>177</v>
      </c>
      <c r="BK122" s="233">
        <f>BK123+BK149+BK191+BK193</f>
        <v>0</v>
      </c>
    </row>
    <row r="123" s="12" customFormat="1" ht="22.8" customHeight="1">
      <c r="A123" s="12"/>
      <c r="B123" s="220"/>
      <c r="C123" s="221"/>
      <c r="D123" s="222" t="s">
        <v>75</v>
      </c>
      <c r="E123" s="234" t="s">
        <v>84</v>
      </c>
      <c r="F123" s="234" t="s">
        <v>178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SUM(P124:P148)</f>
        <v>0</v>
      </c>
      <c r="Q123" s="228"/>
      <c r="R123" s="229">
        <f>SUM(R124:R148)</f>
        <v>0</v>
      </c>
      <c r="S123" s="228"/>
      <c r="T123" s="230">
        <f>SUM(T124:T148)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75</v>
      </c>
      <c r="AU123" s="232" t="s">
        <v>84</v>
      </c>
      <c r="AY123" s="231" t="s">
        <v>177</v>
      </c>
      <c r="BK123" s="233">
        <f>SUM(BK124:BK148)</f>
        <v>0</v>
      </c>
    </row>
    <row r="124" s="2" customFormat="1" ht="44.25" customHeight="1">
      <c r="A124" s="39"/>
      <c r="B124" s="40"/>
      <c r="C124" s="236" t="s">
        <v>84</v>
      </c>
      <c r="D124" s="236" t="s">
        <v>179</v>
      </c>
      <c r="E124" s="237" t="s">
        <v>188</v>
      </c>
      <c r="F124" s="238" t="s">
        <v>189</v>
      </c>
      <c r="G124" s="239" t="s">
        <v>182</v>
      </c>
      <c r="H124" s="240">
        <v>3.6000000000000001</v>
      </c>
      <c r="I124" s="241"/>
      <c r="J124" s="242">
        <f>ROUND(I124*H124,2)</f>
        <v>0</v>
      </c>
      <c r="K124" s="238" t="s">
        <v>183</v>
      </c>
      <c r="L124" s="45"/>
      <c r="M124" s="243" t="s">
        <v>1</v>
      </c>
      <c r="N124" s="244" t="s">
        <v>41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184</v>
      </c>
      <c r="AT124" s="247" t="s">
        <v>179</v>
      </c>
      <c r="AU124" s="247" t="s">
        <v>86</v>
      </c>
      <c r="AY124" s="18" t="s">
        <v>177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84</v>
      </c>
      <c r="BK124" s="248">
        <f>ROUND(I124*H124,2)</f>
        <v>0</v>
      </c>
      <c r="BL124" s="18" t="s">
        <v>184</v>
      </c>
      <c r="BM124" s="247" t="s">
        <v>86</v>
      </c>
    </row>
    <row r="125" s="15" customFormat="1">
      <c r="A125" s="15"/>
      <c r="B125" s="272"/>
      <c r="C125" s="273"/>
      <c r="D125" s="251" t="s">
        <v>185</v>
      </c>
      <c r="E125" s="274" t="s">
        <v>1</v>
      </c>
      <c r="F125" s="275" t="s">
        <v>1844</v>
      </c>
      <c r="G125" s="273"/>
      <c r="H125" s="274" t="s">
        <v>1</v>
      </c>
      <c r="I125" s="276"/>
      <c r="J125" s="273"/>
      <c r="K125" s="273"/>
      <c r="L125" s="277"/>
      <c r="M125" s="278"/>
      <c r="N125" s="279"/>
      <c r="O125" s="279"/>
      <c r="P125" s="279"/>
      <c r="Q125" s="279"/>
      <c r="R125" s="279"/>
      <c r="S125" s="279"/>
      <c r="T125" s="28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1" t="s">
        <v>185</v>
      </c>
      <c r="AU125" s="281" t="s">
        <v>86</v>
      </c>
      <c r="AV125" s="15" t="s">
        <v>84</v>
      </c>
      <c r="AW125" s="15" t="s">
        <v>33</v>
      </c>
      <c r="AX125" s="15" t="s">
        <v>76</v>
      </c>
      <c r="AY125" s="281" t="s">
        <v>177</v>
      </c>
    </row>
    <row r="126" s="13" customFormat="1">
      <c r="A126" s="13"/>
      <c r="B126" s="249"/>
      <c r="C126" s="250"/>
      <c r="D126" s="251" t="s">
        <v>185</v>
      </c>
      <c r="E126" s="252" t="s">
        <v>1</v>
      </c>
      <c r="F126" s="253" t="s">
        <v>1845</v>
      </c>
      <c r="G126" s="250"/>
      <c r="H126" s="254">
        <v>3.6000000000000001</v>
      </c>
      <c r="I126" s="255"/>
      <c r="J126" s="250"/>
      <c r="K126" s="250"/>
      <c r="L126" s="256"/>
      <c r="M126" s="257"/>
      <c r="N126" s="258"/>
      <c r="O126" s="258"/>
      <c r="P126" s="258"/>
      <c r="Q126" s="258"/>
      <c r="R126" s="258"/>
      <c r="S126" s="258"/>
      <c r="T126" s="25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0" t="s">
        <v>185</v>
      </c>
      <c r="AU126" s="260" t="s">
        <v>86</v>
      </c>
      <c r="AV126" s="13" t="s">
        <v>86</v>
      </c>
      <c r="AW126" s="13" t="s">
        <v>33</v>
      </c>
      <c r="AX126" s="13" t="s">
        <v>76</v>
      </c>
      <c r="AY126" s="260" t="s">
        <v>177</v>
      </c>
    </row>
    <row r="127" s="14" customFormat="1">
      <c r="A127" s="14"/>
      <c r="B127" s="261"/>
      <c r="C127" s="262"/>
      <c r="D127" s="251" t="s">
        <v>185</v>
      </c>
      <c r="E127" s="263" t="s">
        <v>1</v>
      </c>
      <c r="F127" s="264" t="s">
        <v>187</v>
      </c>
      <c r="G127" s="262"/>
      <c r="H127" s="265">
        <v>3.6000000000000001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1" t="s">
        <v>185</v>
      </c>
      <c r="AU127" s="271" t="s">
        <v>86</v>
      </c>
      <c r="AV127" s="14" t="s">
        <v>184</v>
      </c>
      <c r="AW127" s="14" t="s">
        <v>33</v>
      </c>
      <c r="AX127" s="14" t="s">
        <v>84</v>
      </c>
      <c r="AY127" s="271" t="s">
        <v>177</v>
      </c>
    </row>
    <row r="128" s="2" customFormat="1" ht="44.25" customHeight="1">
      <c r="A128" s="39"/>
      <c r="B128" s="40"/>
      <c r="C128" s="236" t="s">
        <v>86</v>
      </c>
      <c r="D128" s="236" t="s">
        <v>179</v>
      </c>
      <c r="E128" s="237" t="s">
        <v>193</v>
      </c>
      <c r="F128" s="238" t="s">
        <v>194</v>
      </c>
      <c r="G128" s="239" t="s">
        <v>182</v>
      </c>
      <c r="H128" s="240">
        <v>3.6000000000000001</v>
      </c>
      <c r="I128" s="241"/>
      <c r="J128" s="242">
        <f>ROUND(I128*H128,2)</f>
        <v>0</v>
      </c>
      <c r="K128" s="238" t="s">
        <v>183</v>
      </c>
      <c r="L128" s="45"/>
      <c r="M128" s="243" t="s">
        <v>1</v>
      </c>
      <c r="N128" s="244" t="s">
        <v>41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184</v>
      </c>
      <c r="AT128" s="247" t="s">
        <v>179</v>
      </c>
      <c r="AU128" s="247" t="s">
        <v>86</v>
      </c>
      <c r="AY128" s="18" t="s">
        <v>177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84</v>
      </c>
      <c r="BK128" s="248">
        <f>ROUND(I128*H128,2)</f>
        <v>0</v>
      </c>
      <c r="BL128" s="18" t="s">
        <v>184</v>
      </c>
      <c r="BM128" s="247" t="s">
        <v>184</v>
      </c>
    </row>
    <row r="129" s="2" customFormat="1" ht="33" customHeight="1">
      <c r="A129" s="39"/>
      <c r="B129" s="40"/>
      <c r="C129" s="236" t="s">
        <v>192</v>
      </c>
      <c r="D129" s="236" t="s">
        <v>179</v>
      </c>
      <c r="E129" s="237" t="s">
        <v>701</v>
      </c>
      <c r="F129" s="238" t="s">
        <v>702</v>
      </c>
      <c r="G129" s="239" t="s">
        <v>182</v>
      </c>
      <c r="H129" s="240">
        <v>33.008000000000003</v>
      </c>
      <c r="I129" s="241"/>
      <c r="J129" s="242">
        <f>ROUND(I129*H129,2)</f>
        <v>0</v>
      </c>
      <c r="K129" s="238" t="s">
        <v>183</v>
      </c>
      <c r="L129" s="45"/>
      <c r="M129" s="243" t="s">
        <v>1</v>
      </c>
      <c r="N129" s="244" t="s">
        <v>41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184</v>
      </c>
      <c r="AT129" s="247" t="s">
        <v>179</v>
      </c>
      <c r="AU129" s="247" t="s">
        <v>86</v>
      </c>
      <c r="AY129" s="18" t="s">
        <v>177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84</v>
      </c>
      <c r="BK129" s="248">
        <f>ROUND(I129*H129,2)</f>
        <v>0</v>
      </c>
      <c r="BL129" s="18" t="s">
        <v>184</v>
      </c>
      <c r="BM129" s="247" t="s">
        <v>195</v>
      </c>
    </row>
    <row r="130" s="15" customFormat="1">
      <c r="A130" s="15"/>
      <c r="B130" s="272"/>
      <c r="C130" s="273"/>
      <c r="D130" s="251" t="s">
        <v>185</v>
      </c>
      <c r="E130" s="274" t="s">
        <v>1</v>
      </c>
      <c r="F130" s="275" t="s">
        <v>1846</v>
      </c>
      <c r="G130" s="273"/>
      <c r="H130" s="274" t="s">
        <v>1</v>
      </c>
      <c r="I130" s="276"/>
      <c r="J130" s="273"/>
      <c r="K130" s="273"/>
      <c r="L130" s="277"/>
      <c r="M130" s="278"/>
      <c r="N130" s="279"/>
      <c r="O130" s="279"/>
      <c r="P130" s="279"/>
      <c r="Q130" s="279"/>
      <c r="R130" s="279"/>
      <c r="S130" s="279"/>
      <c r="T130" s="28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1" t="s">
        <v>185</v>
      </c>
      <c r="AU130" s="281" t="s">
        <v>86</v>
      </c>
      <c r="AV130" s="15" t="s">
        <v>84</v>
      </c>
      <c r="AW130" s="15" t="s">
        <v>33</v>
      </c>
      <c r="AX130" s="15" t="s">
        <v>76</v>
      </c>
      <c r="AY130" s="281" t="s">
        <v>177</v>
      </c>
    </row>
    <row r="131" s="13" customFormat="1">
      <c r="A131" s="13"/>
      <c r="B131" s="249"/>
      <c r="C131" s="250"/>
      <c r="D131" s="251" t="s">
        <v>185</v>
      </c>
      <c r="E131" s="252" t="s">
        <v>1</v>
      </c>
      <c r="F131" s="253" t="s">
        <v>1847</v>
      </c>
      <c r="G131" s="250"/>
      <c r="H131" s="254">
        <v>32.648000000000003</v>
      </c>
      <c r="I131" s="255"/>
      <c r="J131" s="250"/>
      <c r="K131" s="250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185</v>
      </c>
      <c r="AU131" s="260" t="s">
        <v>86</v>
      </c>
      <c r="AV131" s="13" t="s">
        <v>86</v>
      </c>
      <c r="AW131" s="13" t="s">
        <v>33</v>
      </c>
      <c r="AX131" s="13" t="s">
        <v>76</v>
      </c>
      <c r="AY131" s="260" t="s">
        <v>177</v>
      </c>
    </row>
    <row r="132" s="16" customFormat="1">
      <c r="A132" s="16"/>
      <c r="B132" s="282"/>
      <c r="C132" s="283"/>
      <c r="D132" s="251" t="s">
        <v>185</v>
      </c>
      <c r="E132" s="284" t="s">
        <v>1</v>
      </c>
      <c r="F132" s="285" t="s">
        <v>280</v>
      </c>
      <c r="G132" s="283"/>
      <c r="H132" s="286">
        <v>32.648000000000003</v>
      </c>
      <c r="I132" s="287"/>
      <c r="J132" s="283"/>
      <c r="K132" s="283"/>
      <c r="L132" s="288"/>
      <c r="M132" s="289"/>
      <c r="N132" s="290"/>
      <c r="O132" s="290"/>
      <c r="P132" s="290"/>
      <c r="Q132" s="290"/>
      <c r="R132" s="290"/>
      <c r="S132" s="290"/>
      <c r="T132" s="291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92" t="s">
        <v>185</v>
      </c>
      <c r="AU132" s="292" t="s">
        <v>86</v>
      </c>
      <c r="AV132" s="16" t="s">
        <v>192</v>
      </c>
      <c r="AW132" s="16" t="s">
        <v>33</v>
      </c>
      <c r="AX132" s="16" t="s">
        <v>76</v>
      </c>
      <c r="AY132" s="292" t="s">
        <v>177</v>
      </c>
    </row>
    <row r="133" s="15" customFormat="1">
      <c r="A133" s="15"/>
      <c r="B133" s="272"/>
      <c r="C133" s="273"/>
      <c r="D133" s="251" t="s">
        <v>185</v>
      </c>
      <c r="E133" s="274" t="s">
        <v>1</v>
      </c>
      <c r="F133" s="275" t="s">
        <v>1848</v>
      </c>
      <c r="G133" s="273"/>
      <c r="H133" s="274" t="s">
        <v>1</v>
      </c>
      <c r="I133" s="276"/>
      <c r="J133" s="273"/>
      <c r="K133" s="273"/>
      <c r="L133" s="277"/>
      <c r="M133" s="278"/>
      <c r="N133" s="279"/>
      <c r="O133" s="279"/>
      <c r="P133" s="279"/>
      <c r="Q133" s="279"/>
      <c r="R133" s="279"/>
      <c r="S133" s="279"/>
      <c r="T133" s="28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1" t="s">
        <v>185</v>
      </c>
      <c r="AU133" s="281" t="s">
        <v>86</v>
      </c>
      <c r="AV133" s="15" t="s">
        <v>84</v>
      </c>
      <c r="AW133" s="15" t="s">
        <v>33</v>
      </c>
      <c r="AX133" s="15" t="s">
        <v>76</v>
      </c>
      <c r="AY133" s="281" t="s">
        <v>177</v>
      </c>
    </row>
    <row r="134" s="13" customFormat="1">
      <c r="A134" s="13"/>
      <c r="B134" s="249"/>
      <c r="C134" s="250"/>
      <c r="D134" s="251" t="s">
        <v>185</v>
      </c>
      <c r="E134" s="252" t="s">
        <v>1</v>
      </c>
      <c r="F134" s="253" t="s">
        <v>1849</v>
      </c>
      <c r="G134" s="250"/>
      <c r="H134" s="254">
        <v>0.35999999999999999</v>
      </c>
      <c r="I134" s="255"/>
      <c r="J134" s="250"/>
      <c r="K134" s="250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185</v>
      </c>
      <c r="AU134" s="260" t="s">
        <v>86</v>
      </c>
      <c r="AV134" s="13" t="s">
        <v>86</v>
      </c>
      <c r="AW134" s="13" t="s">
        <v>33</v>
      </c>
      <c r="AX134" s="13" t="s">
        <v>76</v>
      </c>
      <c r="AY134" s="260" t="s">
        <v>177</v>
      </c>
    </row>
    <row r="135" s="16" customFormat="1">
      <c r="A135" s="16"/>
      <c r="B135" s="282"/>
      <c r="C135" s="283"/>
      <c r="D135" s="251" t="s">
        <v>185</v>
      </c>
      <c r="E135" s="284" t="s">
        <v>1</v>
      </c>
      <c r="F135" s="285" t="s">
        <v>280</v>
      </c>
      <c r="G135" s="283"/>
      <c r="H135" s="286">
        <v>0.35999999999999999</v>
      </c>
      <c r="I135" s="287"/>
      <c r="J135" s="283"/>
      <c r="K135" s="283"/>
      <c r="L135" s="288"/>
      <c r="M135" s="289"/>
      <c r="N135" s="290"/>
      <c r="O135" s="290"/>
      <c r="P135" s="290"/>
      <c r="Q135" s="290"/>
      <c r="R135" s="290"/>
      <c r="S135" s="290"/>
      <c r="T135" s="291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92" t="s">
        <v>185</v>
      </c>
      <c r="AU135" s="292" t="s">
        <v>86</v>
      </c>
      <c r="AV135" s="16" t="s">
        <v>192</v>
      </c>
      <c r="AW135" s="16" t="s">
        <v>33</v>
      </c>
      <c r="AX135" s="16" t="s">
        <v>76</v>
      </c>
      <c r="AY135" s="292" t="s">
        <v>177</v>
      </c>
    </row>
    <row r="136" s="14" customFormat="1">
      <c r="A136" s="14"/>
      <c r="B136" s="261"/>
      <c r="C136" s="262"/>
      <c r="D136" s="251" t="s">
        <v>185</v>
      </c>
      <c r="E136" s="263" t="s">
        <v>1</v>
      </c>
      <c r="F136" s="264" t="s">
        <v>187</v>
      </c>
      <c r="G136" s="262"/>
      <c r="H136" s="265">
        <v>33.008000000000003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1" t="s">
        <v>185</v>
      </c>
      <c r="AU136" s="271" t="s">
        <v>86</v>
      </c>
      <c r="AV136" s="14" t="s">
        <v>184</v>
      </c>
      <c r="AW136" s="14" t="s">
        <v>33</v>
      </c>
      <c r="AX136" s="14" t="s">
        <v>84</v>
      </c>
      <c r="AY136" s="271" t="s">
        <v>177</v>
      </c>
    </row>
    <row r="137" s="2" customFormat="1" ht="55.5" customHeight="1">
      <c r="A137" s="39"/>
      <c r="B137" s="40"/>
      <c r="C137" s="236" t="s">
        <v>184</v>
      </c>
      <c r="D137" s="236" t="s">
        <v>179</v>
      </c>
      <c r="E137" s="237" t="s">
        <v>215</v>
      </c>
      <c r="F137" s="238" t="s">
        <v>216</v>
      </c>
      <c r="G137" s="239" t="s">
        <v>182</v>
      </c>
      <c r="H137" s="240">
        <v>35.798000000000002</v>
      </c>
      <c r="I137" s="241"/>
      <c r="J137" s="242">
        <f>ROUND(I137*H137,2)</f>
        <v>0</v>
      </c>
      <c r="K137" s="238" t="s">
        <v>183</v>
      </c>
      <c r="L137" s="45"/>
      <c r="M137" s="243" t="s">
        <v>1</v>
      </c>
      <c r="N137" s="244" t="s">
        <v>41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184</v>
      </c>
      <c r="AT137" s="247" t="s">
        <v>179</v>
      </c>
      <c r="AU137" s="247" t="s">
        <v>86</v>
      </c>
      <c r="AY137" s="18" t="s">
        <v>177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84</v>
      </c>
      <c r="BK137" s="248">
        <f>ROUND(I137*H137,2)</f>
        <v>0</v>
      </c>
      <c r="BL137" s="18" t="s">
        <v>184</v>
      </c>
      <c r="BM137" s="247" t="s">
        <v>198</v>
      </c>
    </row>
    <row r="138" s="15" customFormat="1">
      <c r="A138" s="15"/>
      <c r="B138" s="272"/>
      <c r="C138" s="273"/>
      <c r="D138" s="251" t="s">
        <v>185</v>
      </c>
      <c r="E138" s="274" t="s">
        <v>1</v>
      </c>
      <c r="F138" s="275" t="s">
        <v>1850</v>
      </c>
      <c r="G138" s="273"/>
      <c r="H138" s="274" t="s">
        <v>1</v>
      </c>
      <c r="I138" s="276"/>
      <c r="J138" s="273"/>
      <c r="K138" s="273"/>
      <c r="L138" s="277"/>
      <c r="M138" s="278"/>
      <c r="N138" s="279"/>
      <c r="O138" s="279"/>
      <c r="P138" s="279"/>
      <c r="Q138" s="279"/>
      <c r="R138" s="279"/>
      <c r="S138" s="279"/>
      <c r="T138" s="28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1" t="s">
        <v>185</v>
      </c>
      <c r="AU138" s="281" t="s">
        <v>86</v>
      </c>
      <c r="AV138" s="15" t="s">
        <v>84</v>
      </c>
      <c r="AW138" s="15" t="s">
        <v>33</v>
      </c>
      <c r="AX138" s="15" t="s">
        <v>76</v>
      </c>
      <c r="AY138" s="281" t="s">
        <v>177</v>
      </c>
    </row>
    <row r="139" s="13" customFormat="1">
      <c r="A139" s="13"/>
      <c r="B139" s="249"/>
      <c r="C139" s="250"/>
      <c r="D139" s="251" t="s">
        <v>185</v>
      </c>
      <c r="E139" s="252" t="s">
        <v>1</v>
      </c>
      <c r="F139" s="253" t="s">
        <v>1847</v>
      </c>
      <c r="G139" s="250"/>
      <c r="H139" s="254">
        <v>32.648000000000003</v>
      </c>
      <c r="I139" s="255"/>
      <c r="J139" s="250"/>
      <c r="K139" s="250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185</v>
      </c>
      <c r="AU139" s="260" t="s">
        <v>86</v>
      </c>
      <c r="AV139" s="13" t="s">
        <v>86</v>
      </c>
      <c r="AW139" s="13" t="s">
        <v>33</v>
      </c>
      <c r="AX139" s="13" t="s">
        <v>76</v>
      </c>
      <c r="AY139" s="260" t="s">
        <v>177</v>
      </c>
    </row>
    <row r="140" s="16" customFormat="1">
      <c r="A140" s="16"/>
      <c r="B140" s="282"/>
      <c r="C140" s="283"/>
      <c r="D140" s="251" t="s">
        <v>185</v>
      </c>
      <c r="E140" s="284" t="s">
        <v>1</v>
      </c>
      <c r="F140" s="285" t="s">
        <v>280</v>
      </c>
      <c r="G140" s="283"/>
      <c r="H140" s="286">
        <v>32.648000000000003</v>
      </c>
      <c r="I140" s="287"/>
      <c r="J140" s="283"/>
      <c r="K140" s="283"/>
      <c r="L140" s="288"/>
      <c r="M140" s="289"/>
      <c r="N140" s="290"/>
      <c r="O140" s="290"/>
      <c r="P140" s="290"/>
      <c r="Q140" s="290"/>
      <c r="R140" s="290"/>
      <c r="S140" s="290"/>
      <c r="T140" s="291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2" t="s">
        <v>185</v>
      </c>
      <c r="AU140" s="292" t="s">
        <v>86</v>
      </c>
      <c r="AV140" s="16" t="s">
        <v>192</v>
      </c>
      <c r="AW140" s="16" t="s">
        <v>33</v>
      </c>
      <c r="AX140" s="16" t="s">
        <v>76</v>
      </c>
      <c r="AY140" s="292" t="s">
        <v>177</v>
      </c>
    </row>
    <row r="141" s="15" customFormat="1">
      <c r="A141" s="15"/>
      <c r="B141" s="272"/>
      <c r="C141" s="273"/>
      <c r="D141" s="251" t="s">
        <v>185</v>
      </c>
      <c r="E141" s="274" t="s">
        <v>1</v>
      </c>
      <c r="F141" s="275" t="s">
        <v>1846</v>
      </c>
      <c r="G141" s="273"/>
      <c r="H141" s="274" t="s">
        <v>1</v>
      </c>
      <c r="I141" s="276"/>
      <c r="J141" s="273"/>
      <c r="K141" s="273"/>
      <c r="L141" s="277"/>
      <c r="M141" s="278"/>
      <c r="N141" s="279"/>
      <c r="O141" s="279"/>
      <c r="P141" s="279"/>
      <c r="Q141" s="279"/>
      <c r="R141" s="279"/>
      <c r="S141" s="279"/>
      <c r="T141" s="28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1" t="s">
        <v>185</v>
      </c>
      <c r="AU141" s="281" t="s">
        <v>86</v>
      </c>
      <c r="AV141" s="15" t="s">
        <v>84</v>
      </c>
      <c r="AW141" s="15" t="s">
        <v>33</v>
      </c>
      <c r="AX141" s="15" t="s">
        <v>76</v>
      </c>
      <c r="AY141" s="281" t="s">
        <v>177</v>
      </c>
    </row>
    <row r="142" s="13" customFormat="1">
      <c r="A142" s="13"/>
      <c r="B142" s="249"/>
      <c r="C142" s="250"/>
      <c r="D142" s="251" t="s">
        <v>185</v>
      </c>
      <c r="E142" s="252" t="s">
        <v>1</v>
      </c>
      <c r="F142" s="253" t="s">
        <v>1851</v>
      </c>
      <c r="G142" s="250"/>
      <c r="H142" s="254">
        <v>3.1499999999999999</v>
      </c>
      <c r="I142" s="255"/>
      <c r="J142" s="250"/>
      <c r="K142" s="250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185</v>
      </c>
      <c r="AU142" s="260" t="s">
        <v>86</v>
      </c>
      <c r="AV142" s="13" t="s">
        <v>86</v>
      </c>
      <c r="AW142" s="13" t="s">
        <v>33</v>
      </c>
      <c r="AX142" s="13" t="s">
        <v>76</v>
      </c>
      <c r="AY142" s="260" t="s">
        <v>177</v>
      </c>
    </row>
    <row r="143" s="16" customFormat="1">
      <c r="A143" s="16"/>
      <c r="B143" s="282"/>
      <c r="C143" s="283"/>
      <c r="D143" s="251" t="s">
        <v>185</v>
      </c>
      <c r="E143" s="284" t="s">
        <v>1</v>
      </c>
      <c r="F143" s="285" t="s">
        <v>280</v>
      </c>
      <c r="G143" s="283"/>
      <c r="H143" s="286">
        <v>3.1499999999999999</v>
      </c>
      <c r="I143" s="287"/>
      <c r="J143" s="283"/>
      <c r="K143" s="283"/>
      <c r="L143" s="288"/>
      <c r="M143" s="289"/>
      <c r="N143" s="290"/>
      <c r="O143" s="290"/>
      <c r="P143" s="290"/>
      <c r="Q143" s="290"/>
      <c r="R143" s="290"/>
      <c r="S143" s="290"/>
      <c r="T143" s="291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92" t="s">
        <v>185</v>
      </c>
      <c r="AU143" s="292" t="s">
        <v>86</v>
      </c>
      <c r="AV143" s="16" t="s">
        <v>192</v>
      </c>
      <c r="AW143" s="16" t="s">
        <v>33</v>
      </c>
      <c r="AX143" s="16" t="s">
        <v>76</v>
      </c>
      <c r="AY143" s="292" t="s">
        <v>177</v>
      </c>
    </row>
    <row r="144" s="14" customFormat="1">
      <c r="A144" s="14"/>
      <c r="B144" s="261"/>
      <c r="C144" s="262"/>
      <c r="D144" s="251" t="s">
        <v>185</v>
      </c>
      <c r="E144" s="263" t="s">
        <v>1</v>
      </c>
      <c r="F144" s="264" t="s">
        <v>187</v>
      </c>
      <c r="G144" s="262"/>
      <c r="H144" s="265">
        <v>35.798000000000002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185</v>
      </c>
      <c r="AU144" s="271" t="s">
        <v>86</v>
      </c>
      <c r="AV144" s="14" t="s">
        <v>184</v>
      </c>
      <c r="AW144" s="14" t="s">
        <v>33</v>
      </c>
      <c r="AX144" s="14" t="s">
        <v>84</v>
      </c>
      <c r="AY144" s="271" t="s">
        <v>177</v>
      </c>
    </row>
    <row r="145" s="2" customFormat="1" ht="21.75" customHeight="1">
      <c r="A145" s="39"/>
      <c r="B145" s="40"/>
      <c r="C145" s="236" t="s">
        <v>202</v>
      </c>
      <c r="D145" s="236" t="s">
        <v>179</v>
      </c>
      <c r="E145" s="237" t="s">
        <v>1094</v>
      </c>
      <c r="F145" s="238" t="s">
        <v>1095</v>
      </c>
      <c r="G145" s="239" t="s">
        <v>227</v>
      </c>
      <c r="H145" s="240">
        <v>326.47800000000001</v>
      </c>
      <c r="I145" s="241"/>
      <c r="J145" s="242">
        <f>ROUND(I145*H145,2)</f>
        <v>0</v>
      </c>
      <c r="K145" s="238" t="s">
        <v>183</v>
      </c>
      <c r="L145" s="45"/>
      <c r="M145" s="243" t="s">
        <v>1</v>
      </c>
      <c r="N145" s="244" t="s">
        <v>41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184</v>
      </c>
      <c r="AT145" s="247" t="s">
        <v>179</v>
      </c>
      <c r="AU145" s="247" t="s">
        <v>86</v>
      </c>
      <c r="AY145" s="18" t="s">
        <v>177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84</v>
      </c>
      <c r="BK145" s="248">
        <f>ROUND(I145*H145,2)</f>
        <v>0</v>
      </c>
      <c r="BL145" s="18" t="s">
        <v>184</v>
      </c>
      <c r="BM145" s="247" t="s">
        <v>205</v>
      </c>
    </row>
    <row r="146" s="15" customFormat="1">
      <c r="A146" s="15"/>
      <c r="B146" s="272"/>
      <c r="C146" s="273"/>
      <c r="D146" s="251" t="s">
        <v>185</v>
      </c>
      <c r="E146" s="274" t="s">
        <v>1</v>
      </c>
      <c r="F146" s="275" t="s">
        <v>1846</v>
      </c>
      <c r="G146" s="273"/>
      <c r="H146" s="274" t="s">
        <v>1</v>
      </c>
      <c r="I146" s="276"/>
      <c r="J146" s="273"/>
      <c r="K146" s="273"/>
      <c r="L146" s="277"/>
      <c r="M146" s="278"/>
      <c r="N146" s="279"/>
      <c r="O146" s="279"/>
      <c r="P146" s="279"/>
      <c r="Q146" s="279"/>
      <c r="R146" s="279"/>
      <c r="S146" s="279"/>
      <c r="T146" s="28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1" t="s">
        <v>185</v>
      </c>
      <c r="AU146" s="281" t="s">
        <v>86</v>
      </c>
      <c r="AV146" s="15" t="s">
        <v>84</v>
      </c>
      <c r="AW146" s="15" t="s">
        <v>33</v>
      </c>
      <c r="AX146" s="15" t="s">
        <v>76</v>
      </c>
      <c r="AY146" s="281" t="s">
        <v>177</v>
      </c>
    </row>
    <row r="147" s="13" customFormat="1">
      <c r="A147" s="13"/>
      <c r="B147" s="249"/>
      <c r="C147" s="250"/>
      <c r="D147" s="251" t="s">
        <v>185</v>
      </c>
      <c r="E147" s="252" t="s">
        <v>1</v>
      </c>
      <c r="F147" s="253" t="s">
        <v>1852</v>
      </c>
      <c r="G147" s="250"/>
      <c r="H147" s="254">
        <v>326.47800000000001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185</v>
      </c>
      <c r="AU147" s="260" t="s">
        <v>86</v>
      </c>
      <c r="AV147" s="13" t="s">
        <v>86</v>
      </c>
      <c r="AW147" s="13" t="s">
        <v>33</v>
      </c>
      <c r="AX147" s="13" t="s">
        <v>76</v>
      </c>
      <c r="AY147" s="260" t="s">
        <v>177</v>
      </c>
    </row>
    <row r="148" s="14" customFormat="1">
      <c r="A148" s="14"/>
      <c r="B148" s="261"/>
      <c r="C148" s="262"/>
      <c r="D148" s="251" t="s">
        <v>185</v>
      </c>
      <c r="E148" s="263" t="s">
        <v>1</v>
      </c>
      <c r="F148" s="264" t="s">
        <v>187</v>
      </c>
      <c r="G148" s="262"/>
      <c r="H148" s="265">
        <v>326.47800000000001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185</v>
      </c>
      <c r="AU148" s="271" t="s">
        <v>86</v>
      </c>
      <c r="AV148" s="14" t="s">
        <v>184</v>
      </c>
      <c r="AW148" s="14" t="s">
        <v>33</v>
      </c>
      <c r="AX148" s="14" t="s">
        <v>84</v>
      </c>
      <c r="AY148" s="271" t="s">
        <v>177</v>
      </c>
    </row>
    <row r="149" s="12" customFormat="1" ht="22.8" customHeight="1">
      <c r="A149" s="12"/>
      <c r="B149" s="220"/>
      <c r="C149" s="221"/>
      <c r="D149" s="222" t="s">
        <v>75</v>
      </c>
      <c r="E149" s="234" t="s">
        <v>192</v>
      </c>
      <c r="F149" s="234" t="s">
        <v>272</v>
      </c>
      <c r="G149" s="221"/>
      <c r="H149" s="221"/>
      <c r="I149" s="224"/>
      <c r="J149" s="235">
        <f>BK149</f>
        <v>0</v>
      </c>
      <c r="K149" s="221"/>
      <c r="L149" s="226"/>
      <c r="M149" s="227"/>
      <c r="N149" s="228"/>
      <c r="O149" s="228"/>
      <c r="P149" s="229">
        <f>SUM(P150:P190)</f>
        <v>0</v>
      </c>
      <c r="Q149" s="228"/>
      <c r="R149" s="229">
        <f>SUM(R150:R190)</f>
        <v>0</v>
      </c>
      <c r="S149" s="228"/>
      <c r="T149" s="230">
        <f>SUM(T150:T190)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1" t="s">
        <v>84</v>
      </c>
      <c r="AT149" s="232" t="s">
        <v>75</v>
      </c>
      <c r="AU149" s="232" t="s">
        <v>84</v>
      </c>
      <c r="AY149" s="231" t="s">
        <v>177</v>
      </c>
      <c r="BK149" s="233">
        <f>SUM(BK150:BK190)</f>
        <v>0</v>
      </c>
    </row>
    <row r="150" s="2" customFormat="1" ht="44.25" customHeight="1">
      <c r="A150" s="39"/>
      <c r="B150" s="40"/>
      <c r="C150" s="236" t="s">
        <v>195</v>
      </c>
      <c r="D150" s="236" t="s">
        <v>179</v>
      </c>
      <c r="E150" s="237" t="s">
        <v>1853</v>
      </c>
      <c r="F150" s="238" t="s">
        <v>1854</v>
      </c>
      <c r="G150" s="239" t="s">
        <v>288</v>
      </c>
      <c r="H150" s="240">
        <v>26</v>
      </c>
      <c r="I150" s="241"/>
      <c r="J150" s="242">
        <f>ROUND(I150*H150,2)</f>
        <v>0</v>
      </c>
      <c r="K150" s="238" t="s">
        <v>183</v>
      </c>
      <c r="L150" s="45"/>
      <c r="M150" s="243" t="s">
        <v>1</v>
      </c>
      <c r="N150" s="244" t="s">
        <v>41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184</v>
      </c>
      <c r="AT150" s="247" t="s">
        <v>179</v>
      </c>
      <c r="AU150" s="247" t="s">
        <v>86</v>
      </c>
      <c r="AY150" s="18" t="s">
        <v>177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84</v>
      </c>
      <c r="BK150" s="248">
        <f>ROUND(I150*H150,2)</f>
        <v>0</v>
      </c>
      <c r="BL150" s="18" t="s">
        <v>184</v>
      </c>
      <c r="BM150" s="247" t="s">
        <v>208</v>
      </c>
    </row>
    <row r="151" s="2" customFormat="1" ht="21.75" customHeight="1">
      <c r="A151" s="39"/>
      <c r="B151" s="40"/>
      <c r="C151" s="293" t="s">
        <v>211</v>
      </c>
      <c r="D151" s="293" t="s">
        <v>375</v>
      </c>
      <c r="E151" s="294" t="s">
        <v>1855</v>
      </c>
      <c r="F151" s="295" t="s">
        <v>1856</v>
      </c>
      <c r="G151" s="296" t="s">
        <v>288</v>
      </c>
      <c r="H151" s="297">
        <v>26</v>
      </c>
      <c r="I151" s="298"/>
      <c r="J151" s="299">
        <f>ROUND(I151*H151,2)</f>
        <v>0</v>
      </c>
      <c r="K151" s="295" t="s">
        <v>183</v>
      </c>
      <c r="L151" s="300"/>
      <c r="M151" s="301" t="s">
        <v>1</v>
      </c>
      <c r="N151" s="302" t="s">
        <v>41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198</v>
      </c>
      <c r="AT151" s="247" t="s">
        <v>375</v>
      </c>
      <c r="AU151" s="247" t="s">
        <v>86</v>
      </c>
      <c r="AY151" s="18" t="s">
        <v>177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84</v>
      </c>
      <c r="BK151" s="248">
        <f>ROUND(I151*H151,2)</f>
        <v>0</v>
      </c>
      <c r="BL151" s="18" t="s">
        <v>184</v>
      </c>
      <c r="BM151" s="247" t="s">
        <v>214</v>
      </c>
    </row>
    <row r="152" s="2" customFormat="1" ht="21.75" customHeight="1">
      <c r="A152" s="39"/>
      <c r="B152" s="40"/>
      <c r="C152" s="293" t="s">
        <v>198</v>
      </c>
      <c r="D152" s="293" t="s">
        <v>375</v>
      </c>
      <c r="E152" s="294" t="s">
        <v>1857</v>
      </c>
      <c r="F152" s="295" t="s">
        <v>1858</v>
      </c>
      <c r="G152" s="296" t="s">
        <v>288</v>
      </c>
      <c r="H152" s="297">
        <v>8</v>
      </c>
      <c r="I152" s="298"/>
      <c r="J152" s="299">
        <f>ROUND(I152*H152,2)</f>
        <v>0</v>
      </c>
      <c r="K152" s="295" t="s">
        <v>183</v>
      </c>
      <c r="L152" s="300"/>
      <c r="M152" s="301" t="s">
        <v>1</v>
      </c>
      <c r="N152" s="302" t="s">
        <v>41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198</v>
      </c>
      <c r="AT152" s="247" t="s">
        <v>375</v>
      </c>
      <c r="AU152" s="247" t="s">
        <v>86</v>
      </c>
      <c r="AY152" s="18" t="s">
        <v>177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84</v>
      </c>
      <c r="BK152" s="248">
        <f>ROUND(I152*H152,2)</f>
        <v>0</v>
      </c>
      <c r="BL152" s="18" t="s">
        <v>184</v>
      </c>
      <c r="BM152" s="247" t="s">
        <v>217</v>
      </c>
    </row>
    <row r="153" s="2" customFormat="1" ht="21.75" customHeight="1">
      <c r="A153" s="39"/>
      <c r="B153" s="40"/>
      <c r="C153" s="236" t="s">
        <v>219</v>
      </c>
      <c r="D153" s="236" t="s">
        <v>179</v>
      </c>
      <c r="E153" s="237" t="s">
        <v>1859</v>
      </c>
      <c r="F153" s="238" t="s">
        <v>1860</v>
      </c>
      <c r="G153" s="239" t="s">
        <v>288</v>
      </c>
      <c r="H153" s="240">
        <v>3</v>
      </c>
      <c r="I153" s="241"/>
      <c r="J153" s="242">
        <f>ROUND(I153*H153,2)</f>
        <v>0</v>
      </c>
      <c r="K153" s="238" t="s">
        <v>587</v>
      </c>
      <c r="L153" s="45"/>
      <c r="M153" s="243" t="s">
        <v>1</v>
      </c>
      <c r="N153" s="244" t="s">
        <v>41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184</v>
      </c>
      <c r="AT153" s="247" t="s">
        <v>179</v>
      </c>
      <c r="AU153" s="247" t="s">
        <v>86</v>
      </c>
      <c r="AY153" s="18" t="s">
        <v>177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84</v>
      </c>
      <c r="BK153" s="248">
        <f>ROUND(I153*H153,2)</f>
        <v>0</v>
      </c>
      <c r="BL153" s="18" t="s">
        <v>184</v>
      </c>
      <c r="BM153" s="247" t="s">
        <v>1861</v>
      </c>
    </row>
    <row r="154" s="2" customFormat="1" ht="16.5" customHeight="1">
      <c r="A154" s="39"/>
      <c r="B154" s="40"/>
      <c r="C154" s="293" t="s">
        <v>205</v>
      </c>
      <c r="D154" s="293" t="s">
        <v>375</v>
      </c>
      <c r="E154" s="294" t="s">
        <v>1862</v>
      </c>
      <c r="F154" s="295" t="s">
        <v>1863</v>
      </c>
      <c r="G154" s="296" t="s">
        <v>955</v>
      </c>
      <c r="H154" s="297">
        <v>1</v>
      </c>
      <c r="I154" s="298"/>
      <c r="J154" s="299">
        <f>ROUND(I154*H154,2)</f>
        <v>0</v>
      </c>
      <c r="K154" s="295" t="s">
        <v>1</v>
      </c>
      <c r="L154" s="300"/>
      <c r="M154" s="301" t="s">
        <v>1</v>
      </c>
      <c r="N154" s="302" t="s">
        <v>41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198</v>
      </c>
      <c r="AT154" s="247" t="s">
        <v>375</v>
      </c>
      <c r="AU154" s="247" t="s">
        <v>86</v>
      </c>
      <c r="AY154" s="18" t="s">
        <v>177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84</v>
      </c>
      <c r="BK154" s="248">
        <f>ROUND(I154*H154,2)</f>
        <v>0</v>
      </c>
      <c r="BL154" s="18" t="s">
        <v>184</v>
      </c>
      <c r="BM154" s="247" t="s">
        <v>1864</v>
      </c>
    </row>
    <row r="155" s="2" customFormat="1" ht="16.5" customHeight="1">
      <c r="A155" s="39"/>
      <c r="B155" s="40"/>
      <c r="C155" s="293" t="s">
        <v>236</v>
      </c>
      <c r="D155" s="293" t="s">
        <v>375</v>
      </c>
      <c r="E155" s="294" t="s">
        <v>1865</v>
      </c>
      <c r="F155" s="295" t="s">
        <v>1866</v>
      </c>
      <c r="G155" s="296" t="s">
        <v>955</v>
      </c>
      <c r="H155" s="297">
        <v>2</v>
      </c>
      <c r="I155" s="298"/>
      <c r="J155" s="299">
        <f>ROUND(I155*H155,2)</f>
        <v>0</v>
      </c>
      <c r="K155" s="295" t="s">
        <v>1</v>
      </c>
      <c r="L155" s="300"/>
      <c r="M155" s="301" t="s">
        <v>1</v>
      </c>
      <c r="N155" s="302" t="s">
        <v>41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198</v>
      </c>
      <c r="AT155" s="247" t="s">
        <v>375</v>
      </c>
      <c r="AU155" s="247" t="s">
        <v>86</v>
      </c>
      <c r="AY155" s="18" t="s">
        <v>177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84</v>
      </c>
      <c r="BK155" s="248">
        <f>ROUND(I155*H155,2)</f>
        <v>0</v>
      </c>
      <c r="BL155" s="18" t="s">
        <v>184</v>
      </c>
      <c r="BM155" s="247" t="s">
        <v>1867</v>
      </c>
    </row>
    <row r="156" s="2" customFormat="1" ht="21.75" customHeight="1">
      <c r="A156" s="39"/>
      <c r="B156" s="40"/>
      <c r="C156" s="236" t="s">
        <v>208</v>
      </c>
      <c r="D156" s="236" t="s">
        <v>179</v>
      </c>
      <c r="E156" s="237" t="s">
        <v>1868</v>
      </c>
      <c r="F156" s="238" t="s">
        <v>1869</v>
      </c>
      <c r="G156" s="239" t="s">
        <v>288</v>
      </c>
      <c r="H156" s="240">
        <v>2</v>
      </c>
      <c r="I156" s="241"/>
      <c r="J156" s="242">
        <f>ROUND(I156*H156,2)</f>
        <v>0</v>
      </c>
      <c r="K156" s="238" t="s">
        <v>183</v>
      </c>
      <c r="L156" s="45"/>
      <c r="M156" s="243" t="s">
        <v>1</v>
      </c>
      <c r="N156" s="244" t="s">
        <v>41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184</v>
      </c>
      <c r="AT156" s="247" t="s">
        <v>179</v>
      </c>
      <c r="AU156" s="247" t="s">
        <v>86</v>
      </c>
      <c r="AY156" s="18" t="s">
        <v>177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84</v>
      </c>
      <c r="BK156" s="248">
        <f>ROUND(I156*H156,2)</f>
        <v>0</v>
      </c>
      <c r="BL156" s="18" t="s">
        <v>184</v>
      </c>
      <c r="BM156" s="247" t="s">
        <v>243</v>
      </c>
    </row>
    <row r="157" s="2" customFormat="1" ht="16.5" customHeight="1">
      <c r="A157" s="39"/>
      <c r="B157" s="40"/>
      <c r="C157" s="293" t="s">
        <v>244</v>
      </c>
      <c r="D157" s="293" t="s">
        <v>375</v>
      </c>
      <c r="E157" s="294" t="s">
        <v>1870</v>
      </c>
      <c r="F157" s="295" t="s">
        <v>1871</v>
      </c>
      <c r="G157" s="296" t="s">
        <v>288</v>
      </c>
      <c r="H157" s="297">
        <v>2</v>
      </c>
      <c r="I157" s="298"/>
      <c r="J157" s="299">
        <f>ROUND(I157*H157,2)</f>
        <v>0</v>
      </c>
      <c r="K157" s="295" t="s">
        <v>183</v>
      </c>
      <c r="L157" s="300"/>
      <c r="M157" s="301" t="s">
        <v>1</v>
      </c>
      <c r="N157" s="302" t="s">
        <v>41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198</v>
      </c>
      <c r="AT157" s="247" t="s">
        <v>375</v>
      </c>
      <c r="AU157" s="247" t="s">
        <v>86</v>
      </c>
      <c r="AY157" s="18" t="s">
        <v>177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84</v>
      </c>
      <c r="BK157" s="248">
        <f>ROUND(I157*H157,2)</f>
        <v>0</v>
      </c>
      <c r="BL157" s="18" t="s">
        <v>184</v>
      </c>
      <c r="BM157" s="247" t="s">
        <v>247</v>
      </c>
    </row>
    <row r="158" s="2" customFormat="1" ht="21.75" customHeight="1">
      <c r="A158" s="39"/>
      <c r="B158" s="40"/>
      <c r="C158" s="293" t="s">
        <v>214</v>
      </c>
      <c r="D158" s="293" t="s">
        <v>375</v>
      </c>
      <c r="E158" s="294" t="s">
        <v>1872</v>
      </c>
      <c r="F158" s="295" t="s">
        <v>1873</v>
      </c>
      <c r="G158" s="296" t="s">
        <v>288</v>
      </c>
      <c r="H158" s="297">
        <v>4</v>
      </c>
      <c r="I158" s="298"/>
      <c r="J158" s="299">
        <f>ROUND(I158*H158,2)</f>
        <v>0</v>
      </c>
      <c r="K158" s="295" t="s">
        <v>183</v>
      </c>
      <c r="L158" s="300"/>
      <c r="M158" s="301" t="s">
        <v>1</v>
      </c>
      <c r="N158" s="302" t="s">
        <v>41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198</v>
      </c>
      <c r="AT158" s="247" t="s">
        <v>375</v>
      </c>
      <c r="AU158" s="247" t="s">
        <v>86</v>
      </c>
      <c r="AY158" s="18" t="s">
        <v>177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84</v>
      </c>
      <c r="BK158" s="248">
        <f>ROUND(I158*H158,2)</f>
        <v>0</v>
      </c>
      <c r="BL158" s="18" t="s">
        <v>184</v>
      </c>
      <c r="BM158" s="247" t="s">
        <v>252</v>
      </c>
    </row>
    <row r="159" s="2" customFormat="1" ht="16.5" customHeight="1">
      <c r="A159" s="39"/>
      <c r="B159" s="40"/>
      <c r="C159" s="293" t="s">
        <v>8</v>
      </c>
      <c r="D159" s="293" t="s">
        <v>375</v>
      </c>
      <c r="E159" s="294" t="s">
        <v>1874</v>
      </c>
      <c r="F159" s="295" t="s">
        <v>1875</v>
      </c>
      <c r="G159" s="296" t="s">
        <v>288</v>
      </c>
      <c r="H159" s="297">
        <v>2</v>
      </c>
      <c r="I159" s="298"/>
      <c r="J159" s="299">
        <f>ROUND(I159*H159,2)</f>
        <v>0</v>
      </c>
      <c r="K159" s="295" t="s">
        <v>183</v>
      </c>
      <c r="L159" s="300"/>
      <c r="M159" s="301" t="s">
        <v>1</v>
      </c>
      <c r="N159" s="302" t="s">
        <v>41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198</v>
      </c>
      <c r="AT159" s="247" t="s">
        <v>375</v>
      </c>
      <c r="AU159" s="247" t="s">
        <v>86</v>
      </c>
      <c r="AY159" s="18" t="s">
        <v>177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84</v>
      </c>
      <c r="BK159" s="248">
        <f>ROUND(I159*H159,2)</f>
        <v>0</v>
      </c>
      <c r="BL159" s="18" t="s">
        <v>184</v>
      </c>
      <c r="BM159" s="247" t="s">
        <v>257</v>
      </c>
    </row>
    <row r="160" s="2" customFormat="1" ht="16.5" customHeight="1">
      <c r="A160" s="39"/>
      <c r="B160" s="40"/>
      <c r="C160" s="293" t="s">
        <v>217</v>
      </c>
      <c r="D160" s="293" t="s">
        <v>375</v>
      </c>
      <c r="E160" s="294" t="s">
        <v>1876</v>
      </c>
      <c r="F160" s="295" t="s">
        <v>1877</v>
      </c>
      <c r="G160" s="296" t="s">
        <v>288</v>
      </c>
      <c r="H160" s="297">
        <v>8</v>
      </c>
      <c r="I160" s="298"/>
      <c r="J160" s="299">
        <f>ROUND(I160*H160,2)</f>
        <v>0</v>
      </c>
      <c r="K160" s="295" t="s">
        <v>183</v>
      </c>
      <c r="L160" s="300"/>
      <c r="M160" s="301" t="s">
        <v>1</v>
      </c>
      <c r="N160" s="302" t="s">
        <v>41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198</v>
      </c>
      <c r="AT160" s="247" t="s">
        <v>375</v>
      </c>
      <c r="AU160" s="247" t="s">
        <v>86</v>
      </c>
      <c r="AY160" s="18" t="s">
        <v>177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84</v>
      </c>
      <c r="BK160" s="248">
        <f>ROUND(I160*H160,2)</f>
        <v>0</v>
      </c>
      <c r="BL160" s="18" t="s">
        <v>184</v>
      </c>
      <c r="BM160" s="247" t="s">
        <v>260</v>
      </c>
    </row>
    <row r="161" s="2" customFormat="1" ht="21.75" customHeight="1">
      <c r="A161" s="39"/>
      <c r="B161" s="40"/>
      <c r="C161" s="236" t="s">
        <v>263</v>
      </c>
      <c r="D161" s="236" t="s">
        <v>179</v>
      </c>
      <c r="E161" s="237" t="s">
        <v>1878</v>
      </c>
      <c r="F161" s="238" t="s">
        <v>1879</v>
      </c>
      <c r="G161" s="239" t="s">
        <v>288</v>
      </c>
      <c r="H161" s="240">
        <v>24</v>
      </c>
      <c r="I161" s="241"/>
      <c r="J161" s="242">
        <f>ROUND(I161*H161,2)</f>
        <v>0</v>
      </c>
      <c r="K161" s="238" t="s">
        <v>183</v>
      </c>
      <c r="L161" s="45"/>
      <c r="M161" s="243" t="s">
        <v>1</v>
      </c>
      <c r="N161" s="244" t="s">
        <v>41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184</v>
      </c>
      <c r="AT161" s="247" t="s">
        <v>179</v>
      </c>
      <c r="AU161" s="247" t="s">
        <v>86</v>
      </c>
      <c r="AY161" s="18" t="s">
        <v>177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84</v>
      </c>
      <c r="BK161" s="248">
        <f>ROUND(I161*H161,2)</f>
        <v>0</v>
      </c>
      <c r="BL161" s="18" t="s">
        <v>184</v>
      </c>
      <c r="BM161" s="247" t="s">
        <v>266</v>
      </c>
    </row>
    <row r="162" s="2" customFormat="1" ht="16.5" customHeight="1">
      <c r="A162" s="39"/>
      <c r="B162" s="40"/>
      <c r="C162" s="293" t="s">
        <v>222</v>
      </c>
      <c r="D162" s="293" t="s">
        <v>375</v>
      </c>
      <c r="E162" s="294" t="s">
        <v>1880</v>
      </c>
      <c r="F162" s="295" t="s">
        <v>1881</v>
      </c>
      <c r="G162" s="296" t="s">
        <v>288</v>
      </c>
      <c r="H162" s="297">
        <v>24</v>
      </c>
      <c r="I162" s="298"/>
      <c r="J162" s="299">
        <f>ROUND(I162*H162,2)</f>
        <v>0</v>
      </c>
      <c r="K162" s="295" t="s">
        <v>183</v>
      </c>
      <c r="L162" s="300"/>
      <c r="M162" s="301" t="s">
        <v>1</v>
      </c>
      <c r="N162" s="302" t="s">
        <v>41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198</v>
      </c>
      <c r="AT162" s="247" t="s">
        <v>375</v>
      </c>
      <c r="AU162" s="247" t="s">
        <v>86</v>
      </c>
      <c r="AY162" s="18" t="s">
        <v>177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84</v>
      </c>
      <c r="BK162" s="248">
        <f>ROUND(I162*H162,2)</f>
        <v>0</v>
      </c>
      <c r="BL162" s="18" t="s">
        <v>184</v>
      </c>
      <c r="BM162" s="247" t="s">
        <v>271</v>
      </c>
    </row>
    <row r="163" s="2" customFormat="1" ht="33" customHeight="1">
      <c r="A163" s="39"/>
      <c r="B163" s="40"/>
      <c r="C163" s="236" t="s">
        <v>273</v>
      </c>
      <c r="D163" s="236" t="s">
        <v>179</v>
      </c>
      <c r="E163" s="237" t="s">
        <v>1882</v>
      </c>
      <c r="F163" s="238" t="s">
        <v>1883</v>
      </c>
      <c r="G163" s="239" t="s">
        <v>429</v>
      </c>
      <c r="H163" s="240">
        <v>326.47800000000001</v>
      </c>
      <c r="I163" s="241"/>
      <c r="J163" s="242">
        <f>ROUND(I163*H163,2)</f>
        <v>0</v>
      </c>
      <c r="K163" s="238" t="s">
        <v>183</v>
      </c>
      <c r="L163" s="45"/>
      <c r="M163" s="243" t="s">
        <v>1</v>
      </c>
      <c r="N163" s="244" t="s">
        <v>41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184</v>
      </c>
      <c r="AT163" s="247" t="s">
        <v>179</v>
      </c>
      <c r="AU163" s="247" t="s">
        <v>86</v>
      </c>
      <c r="AY163" s="18" t="s">
        <v>177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84</v>
      </c>
      <c r="BK163" s="248">
        <f>ROUND(I163*H163,2)</f>
        <v>0</v>
      </c>
      <c r="BL163" s="18" t="s">
        <v>184</v>
      </c>
      <c r="BM163" s="247" t="s">
        <v>276</v>
      </c>
    </row>
    <row r="164" s="15" customFormat="1">
      <c r="A164" s="15"/>
      <c r="B164" s="272"/>
      <c r="C164" s="273"/>
      <c r="D164" s="251" t="s">
        <v>185</v>
      </c>
      <c r="E164" s="274" t="s">
        <v>1</v>
      </c>
      <c r="F164" s="275" t="s">
        <v>1846</v>
      </c>
      <c r="G164" s="273"/>
      <c r="H164" s="274" t="s">
        <v>1</v>
      </c>
      <c r="I164" s="276"/>
      <c r="J164" s="273"/>
      <c r="K164" s="273"/>
      <c r="L164" s="277"/>
      <c r="M164" s="278"/>
      <c r="N164" s="279"/>
      <c r="O164" s="279"/>
      <c r="P164" s="279"/>
      <c r="Q164" s="279"/>
      <c r="R164" s="279"/>
      <c r="S164" s="279"/>
      <c r="T164" s="28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1" t="s">
        <v>185</v>
      </c>
      <c r="AU164" s="281" t="s">
        <v>86</v>
      </c>
      <c r="AV164" s="15" t="s">
        <v>84</v>
      </c>
      <c r="AW164" s="15" t="s">
        <v>33</v>
      </c>
      <c r="AX164" s="15" t="s">
        <v>76</v>
      </c>
      <c r="AY164" s="281" t="s">
        <v>177</v>
      </c>
    </row>
    <row r="165" s="13" customFormat="1">
      <c r="A165" s="13"/>
      <c r="B165" s="249"/>
      <c r="C165" s="250"/>
      <c r="D165" s="251" t="s">
        <v>185</v>
      </c>
      <c r="E165" s="252" t="s">
        <v>1</v>
      </c>
      <c r="F165" s="253" t="s">
        <v>1884</v>
      </c>
      <c r="G165" s="250"/>
      <c r="H165" s="254">
        <v>326.47800000000001</v>
      </c>
      <c r="I165" s="255"/>
      <c r="J165" s="250"/>
      <c r="K165" s="250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185</v>
      </c>
      <c r="AU165" s="260" t="s">
        <v>86</v>
      </c>
      <c r="AV165" s="13" t="s">
        <v>86</v>
      </c>
      <c r="AW165" s="13" t="s">
        <v>33</v>
      </c>
      <c r="AX165" s="13" t="s">
        <v>76</v>
      </c>
      <c r="AY165" s="260" t="s">
        <v>177</v>
      </c>
    </row>
    <row r="166" s="14" customFormat="1">
      <c r="A166" s="14"/>
      <c r="B166" s="261"/>
      <c r="C166" s="262"/>
      <c r="D166" s="251" t="s">
        <v>185</v>
      </c>
      <c r="E166" s="263" t="s">
        <v>1</v>
      </c>
      <c r="F166" s="264" t="s">
        <v>187</v>
      </c>
      <c r="G166" s="262"/>
      <c r="H166" s="265">
        <v>326.47800000000001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185</v>
      </c>
      <c r="AU166" s="271" t="s">
        <v>86</v>
      </c>
      <c r="AV166" s="14" t="s">
        <v>184</v>
      </c>
      <c r="AW166" s="14" t="s">
        <v>33</v>
      </c>
      <c r="AX166" s="14" t="s">
        <v>84</v>
      </c>
      <c r="AY166" s="271" t="s">
        <v>177</v>
      </c>
    </row>
    <row r="167" s="2" customFormat="1" ht="16.5" customHeight="1">
      <c r="A167" s="39"/>
      <c r="B167" s="40"/>
      <c r="C167" s="293" t="s">
        <v>228</v>
      </c>
      <c r="D167" s="293" t="s">
        <v>375</v>
      </c>
      <c r="E167" s="294" t="s">
        <v>1885</v>
      </c>
      <c r="F167" s="295" t="s">
        <v>1886</v>
      </c>
      <c r="G167" s="296" t="s">
        <v>288</v>
      </c>
      <c r="H167" s="297">
        <v>186</v>
      </c>
      <c r="I167" s="298"/>
      <c r="J167" s="299">
        <f>ROUND(I167*H167,2)</f>
        <v>0</v>
      </c>
      <c r="K167" s="295" t="s">
        <v>183</v>
      </c>
      <c r="L167" s="300"/>
      <c r="M167" s="301" t="s">
        <v>1</v>
      </c>
      <c r="N167" s="302" t="s">
        <v>41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198</v>
      </c>
      <c r="AT167" s="247" t="s">
        <v>375</v>
      </c>
      <c r="AU167" s="247" t="s">
        <v>86</v>
      </c>
      <c r="AY167" s="18" t="s">
        <v>177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84</v>
      </c>
      <c r="BK167" s="248">
        <f>ROUND(I167*H167,2)</f>
        <v>0</v>
      </c>
      <c r="BL167" s="18" t="s">
        <v>184</v>
      </c>
      <c r="BM167" s="247" t="s">
        <v>289</v>
      </c>
    </row>
    <row r="168" s="2" customFormat="1" ht="21.75" customHeight="1">
      <c r="A168" s="39"/>
      <c r="B168" s="40"/>
      <c r="C168" s="293" t="s">
        <v>7</v>
      </c>
      <c r="D168" s="293" t="s">
        <v>375</v>
      </c>
      <c r="E168" s="294" t="s">
        <v>1887</v>
      </c>
      <c r="F168" s="295" t="s">
        <v>1888</v>
      </c>
      <c r="G168" s="296" t="s">
        <v>288</v>
      </c>
      <c r="H168" s="297">
        <v>163</v>
      </c>
      <c r="I168" s="298"/>
      <c r="J168" s="299">
        <f>ROUND(I168*H168,2)</f>
        <v>0</v>
      </c>
      <c r="K168" s="295" t="s">
        <v>183</v>
      </c>
      <c r="L168" s="300"/>
      <c r="M168" s="301" t="s">
        <v>1</v>
      </c>
      <c r="N168" s="302" t="s">
        <v>41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198</v>
      </c>
      <c r="AT168" s="247" t="s">
        <v>375</v>
      </c>
      <c r="AU168" s="247" t="s">
        <v>86</v>
      </c>
      <c r="AY168" s="18" t="s">
        <v>177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84</v>
      </c>
      <c r="BK168" s="248">
        <f>ROUND(I168*H168,2)</f>
        <v>0</v>
      </c>
      <c r="BL168" s="18" t="s">
        <v>184</v>
      </c>
      <c r="BM168" s="247" t="s">
        <v>292</v>
      </c>
    </row>
    <row r="169" s="2" customFormat="1" ht="44.25" customHeight="1">
      <c r="A169" s="39"/>
      <c r="B169" s="40"/>
      <c r="C169" s="236" t="s">
        <v>239</v>
      </c>
      <c r="D169" s="236" t="s">
        <v>179</v>
      </c>
      <c r="E169" s="237" t="s">
        <v>1889</v>
      </c>
      <c r="F169" s="238" t="s">
        <v>1890</v>
      </c>
      <c r="G169" s="239" t="s">
        <v>182</v>
      </c>
      <c r="H169" s="240">
        <v>219.21000000000001</v>
      </c>
      <c r="I169" s="241"/>
      <c r="J169" s="242">
        <f>ROUND(I169*H169,2)</f>
        <v>0</v>
      </c>
      <c r="K169" s="238" t="s">
        <v>183</v>
      </c>
      <c r="L169" s="45"/>
      <c r="M169" s="243" t="s">
        <v>1</v>
      </c>
      <c r="N169" s="244" t="s">
        <v>41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184</v>
      </c>
      <c r="AT169" s="247" t="s">
        <v>179</v>
      </c>
      <c r="AU169" s="247" t="s">
        <v>86</v>
      </c>
      <c r="AY169" s="18" t="s">
        <v>177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84</v>
      </c>
      <c r="BK169" s="248">
        <f>ROUND(I169*H169,2)</f>
        <v>0</v>
      </c>
      <c r="BL169" s="18" t="s">
        <v>184</v>
      </c>
      <c r="BM169" s="247" t="s">
        <v>295</v>
      </c>
    </row>
    <row r="170" s="15" customFormat="1">
      <c r="A170" s="15"/>
      <c r="B170" s="272"/>
      <c r="C170" s="273"/>
      <c r="D170" s="251" t="s">
        <v>185</v>
      </c>
      <c r="E170" s="274" t="s">
        <v>1</v>
      </c>
      <c r="F170" s="275" t="s">
        <v>1846</v>
      </c>
      <c r="G170" s="273"/>
      <c r="H170" s="274" t="s">
        <v>1</v>
      </c>
      <c r="I170" s="276"/>
      <c r="J170" s="273"/>
      <c r="K170" s="273"/>
      <c r="L170" s="277"/>
      <c r="M170" s="278"/>
      <c r="N170" s="279"/>
      <c r="O170" s="279"/>
      <c r="P170" s="279"/>
      <c r="Q170" s="279"/>
      <c r="R170" s="279"/>
      <c r="S170" s="279"/>
      <c r="T170" s="28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1" t="s">
        <v>185</v>
      </c>
      <c r="AU170" s="281" t="s">
        <v>86</v>
      </c>
      <c r="AV170" s="15" t="s">
        <v>84</v>
      </c>
      <c r="AW170" s="15" t="s">
        <v>33</v>
      </c>
      <c r="AX170" s="15" t="s">
        <v>76</v>
      </c>
      <c r="AY170" s="281" t="s">
        <v>177</v>
      </c>
    </row>
    <row r="171" s="13" customFormat="1">
      <c r="A171" s="13"/>
      <c r="B171" s="249"/>
      <c r="C171" s="250"/>
      <c r="D171" s="251" t="s">
        <v>185</v>
      </c>
      <c r="E171" s="252" t="s">
        <v>1</v>
      </c>
      <c r="F171" s="253" t="s">
        <v>1891</v>
      </c>
      <c r="G171" s="250"/>
      <c r="H171" s="254">
        <v>164.25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185</v>
      </c>
      <c r="AU171" s="260" t="s">
        <v>86</v>
      </c>
      <c r="AV171" s="13" t="s">
        <v>86</v>
      </c>
      <c r="AW171" s="13" t="s">
        <v>33</v>
      </c>
      <c r="AX171" s="13" t="s">
        <v>76</v>
      </c>
      <c r="AY171" s="260" t="s">
        <v>177</v>
      </c>
    </row>
    <row r="172" s="16" customFormat="1">
      <c r="A172" s="16"/>
      <c r="B172" s="282"/>
      <c r="C172" s="283"/>
      <c r="D172" s="251" t="s">
        <v>185</v>
      </c>
      <c r="E172" s="284" t="s">
        <v>1</v>
      </c>
      <c r="F172" s="285" t="s">
        <v>280</v>
      </c>
      <c r="G172" s="283"/>
      <c r="H172" s="286">
        <v>164.25</v>
      </c>
      <c r="I172" s="287"/>
      <c r="J172" s="283"/>
      <c r="K172" s="283"/>
      <c r="L172" s="288"/>
      <c r="M172" s="289"/>
      <c r="N172" s="290"/>
      <c r="O172" s="290"/>
      <c r="P172" s="290"/>
      <c r="Q172" s="290"/>
      <c r="R172" s="290"/>
      <c r="S172" s="290"/>
      <c r="T172" s="291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92" t="s">
        <v>185</v>
      </c>
      <c r="AU172" s="292" t="s">
        <v>86</v>
      </c>
      <c r="AV172" s="16" t="s">
        <v>192</v>
      </c>
      <c r="AW172" s="16" t="s">
        <v>33</v>
      </c>
      <c r="AX172" s="16" t="s">
        <v>76</v>
      </c>
      <c r="AY172" s="292" t="s">
        <v>177</v>
      </c>
    </row>
    <row r="173" s="15" customFormat="1">
      <c r="A173" s="15"/>
      <c r="B173" s="272"/>
      <c r="C173" s="273"/>
      <c r="D173" s="251" t="s">
        <v>185</v>
      </c>
      <c r="E173" s="274" t="s">
        <v>1</v>
      </c>
      <c r="F173" s="275" t="s">
        <v>1892</v>
      </c>
      <c r="G173" s="273"/>
      <c r="H173" s="274" t="s">
        <v>1</v>
      </c>
      <c r="I173" s="276"/>
      <c r="J173" s="273"/>
      <c r="K173" s="273"/>
      <c r="L173" s="277"/>
      <c r="M173" s="278"/>
      <c r="N173" s="279"/>
      <c r="O173" s="279"/>
      <c r="P173" s="279"/>
      <c r="Q173" s="279"/>
      <c r="R173" s="279"/>
      <c r="S173" s="279"/>
      <c r="T173" s="28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1" t="s">
        <v>185</v>
      </c>
      <c r="AU173" s="281" t="s">
        <v>86</v>
      </c>
      <c r="AV173" s="15" t="s">
        <v>84</v>
      </c>
      <c r="AW173" s="15" t="s">
        <v>33</v>
      </c>
      <c r="AX173" s="15" t="s">
        <v>76</v>
      </c>
      <c r="AY173" s="281" t="s">
        <v>177</v>
      </c>
    </row>
    <row r="174" s="13" customFormat="1">
      <c r="A174" s="13"/>
      <c r="B174" s="249"/>
      <c r="C174" s="250"/>
      <c r="D174" s="251" t="s">
        <v>185</v>
      </c>
      <c r="E174" s="252" t="s">
        <v>1</v>
      </c>
      <c r="F174" s="253" t="s">
        <v>1893</v>
      </c>
      <c r="G174" s="250"/>
      <c r="H174" s="254">
        <v>54.960000000000001</v>
      </c>
      <c r="I174" s="255"/>
      <c r="J174" s="250"/>
      <c r="K174" s="250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185</v>
      </c>
      <c r="AU174" s="260" t="s">
        <v>86</v>
      </c>
      <c r="AV174" s="13" t="s">
        <v>86</v>
      </c>
      <c r="AW174" s="13" t="s">
        <v>33</v>
      </c>
      <c r="AX174" s="13" t="s">
        <v>76</v>
      </c>
      <c r="AY174" s="260" t="s">
        <v>177</v>
      </c>
    </row>
    <row r="175" s="16" customFormat="1">
      <c r="A175" s="16"/>
      <c r="B175" s="282"/>
      <c r="C175" s="283"/>
      <c r="D175" s="251" t="s">
        <v>185</v>
      </c>
      <c r="E175" s="284" t="s">
        <v>1</v>
      </c>
      <c r="F175" s="285" t="s">
        <v>280</v>
      </c>
      <c r="G175" s="283"/>
      <c r="H175" s="286">
        <v>54.960000000000001</v>
      </c>
      <c r="I175" s="287"/>
      <c r="J175" s="283"/>
      <c r="K175" s="283"/>
      <c r="L175" s="288"/>
      <c r="M175" s="289"/>
      <c r="N175" s="290"/>
      <c r="O175" s="290"/>
      <c r="P175" s="290"/>
      <c r="Q175" s="290"/>
      <c r="R175" s="290"/>
      <c r="S175" s="290"/>
      <c r="T175" s="291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92" t="s">
        <v>185</v>
      </c>
      <c r="AU175" s="292" t="s">
        <v>86</v>
      </c>
      <c r="AV175" s="16" t="s">
        <v>192</v>
      </c>
      <c r="AW175" s="16" t="s">
        <v>33</v>
      </c>
      <c r="AX175" s="16" t="s">
        <v>76</v>
      </c>
      <c r="AY175" s="292" t="s">
        <v>177</v>
      </c>
    </row>
    <row r="176" s="14" customFormat="1">
      <c r="A176" s="14"/>
      <c r="B176" s="261"/>
      <c r="C176" s="262"/>
      <c r="D176" s="251" t="s">
        <v>185</v>
      </c>
      <c r="E176" s="263" t="s">
        <v>1</v>
      </c>
      <c r="F176" s="264" t="s">
        <v>187</v>
      </c>
      <c r="G176" s="262"/>
      <c r="H176" s="265">
        <v>219.21000000000001</v>
      </c>
      <c r="I176" s="266"/>
      <c r="J176" s="262"/>
      <c r="K176" s="262"/>
      <c r="L176" s="267"/>
      <c r="M176" s="268"/>
      <c r="N176" s="269"/>
      <c r="O176" s="269"/>
      <c r="P176" s="269"/>
      <c r="Q176" s="269"/>
      <c r="R176" s="269"/>
      <c r="S176" s="269"/>
      <c r="T176" s="27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1" t="s">
        <v>185</v>
      </c>
      <c r="AU176" s="271" t="s">
        <v>86</v>
      </c>
      <c r="AV176" s="14" t="s">
        <v>184</v>
      </c>
      <c r="AW176" s="14" t="s">
        <v>33</v>
      </c>
      <c r="AX176" s="14" t="s">
        <v>84</v>
      </c>
      <c r="AY176" s="271" t="s">
        <v>177</v>
      </c>
    </row>
    <row r="177" s="2" customFormat="1" ht="16.5" customHeight="1">
      <c r="A177" s="39"/>
      <c r="B177" s="40"/>
      <c r="C177" s="236" t="s">
        <v>297</v>
      </c>
      <c r="D177" s="236" t="s">
        <v>179</v>
      </c>
      <c r="E177" s="237" t="s">
        <v>1894</v>
      </c>
      <c r="F177" s="238" t="s">
        <v>1895</v>
      </c>
      <c r="G177" s="239" t="s">
        <v>429</v>
      </c>
      <c r="H177" s="240">
        <v>91.599999999999994</v>
      </c>
      <c r="I177" s="241"/>
      <c r="J177" s="242">
        <f>ROUND(I177*H177,2)</f>
        <v>0</v>
      </c>
      <c r="K177" s="238" t="s">
        <v>183</v>
      </c>
      <c r="L177" s="45"/>
      <c r="M177" s="243" t="s">
        <v>1</v>
      </c>
      <c r="N177" s="244" t="s">
        <v>41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184</v>
      </c>
      <c r="AT177" s="247" t="s">
        <v>179</v>
      </c>
      <c r="AU177" s="247" t="s">
        <v>86</v>
      </c>
      <c r="AY177" s="18" t="s">
        <v>177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84</v>
      </c>
      <c r="BK177" s="248">
        <f>ROUND(I177*H177,2)</f>
        <v>0</v>
      </c>
      <c r="BL177" s="18" t="s">
        <v>184</v>
      </c>
      <c r="BM177" s="247" t="s">
        <v>300</v>
      </c>
    </row>
    <row r="178" s="15" customFormat="1">
      <c r="A178" s="15"/>
      <c r="B178" s="272"/>
      <c r="C178" s="273"/>
      <c r="D178" s="251" t="s">
        <v>185</v>
      </c>
      <c r="E178" s="274" t="s">
        <v>1</v>
      </c>
      <c r="F178" s="275" t="s">
        <v>1896</v>
      </c>
      <c r="G178" s="273"/>
      <c r="H178" s="274" t="s">
        <v>1</v>
      </c>
      <c r="I178" s="276"/>
      <c r="J178" s="273"/>
      <c r="K178" s="273"/>
      <c r="L178" s="277"/>
      <c r="M178" s="278"/>
      <c r="N178" s="279"/>
      <c r="O178" s="279"/>
      <c r="P178" s="279"/>
      <c r="Q178" s="279"/>
      <c r="R178" s="279"/>
      <c r="S178" s="279"/>
      <c r="T178" s="28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1" t="s">
        <v>185</v>
      </c>
      <c r="AU178" s="281" t="s">
        <v>86</v>
      </c>
      <c r="AV178" s="15" t="s">
        <v>84</v>
      </c>
      <c r="AW178" s="15" t="s">
        <v>33</v>
      </c>
      <c r="AX178" s="15" t="s">
        <v>76</v>
      </c>
      <c r="AY178" s="281" t="s">
        <v>177</v>
      </c>
    </row>
    <row r="179" s="13" customFormat="1">
      <c r="A179" s="13"/>
      <c r="B179" s="249"/>
      <c r="C179" s="250"/>
      <c r="D179" s="251" t="s">
        <v>185</v>
      </c>
      <c r="E179" s="252" t="s">
        <v>1</v>
      </c>
      <c r="F179" s="253" t="s">
        <v>1897</v>
      </c>
      <c r="G179" s="250"/>
      <c r="H179" s="254">
        <v>91.599999999999994</v>
      </c>
      <c r="I179" s="255"/>
      <c r="J179" s="250"/>
      <c r="K179" s="250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185</v>
      </c>
      <c r="AU179" s="260" t="s">
        <v>86</v>
      </c>
      <c r="AV179" s="13" t="s">
        <v>86</v>
      </c>
      <c r="AW179" s="13" t="s">
        <v>33</v>
      </c>
      <c r="AX179" s="13" t="s">
        <v>76</v>
      </c>
      <c r="AY179" s="260" t="s">
        <v>177</v>
      </c>
    </row>
    <row r="180" s="14" customFormat="1">
      <c r="A180" s="14"/>
      <c r="B180" s="261"/>
      <c r="C180" s="262"/>
      <c r="D180" s="251" t="s">
        <v>185</v>
      </c>
      <c r="E180" s="263" t="s">
        <v>1</v>
      </c>
      <c r="F180" s="264" t="s">
        <v>187</v>
      </c>
      <c r="G180" s="262"/>
      <c r="H180" s="265">
        <v>91.599999999999994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1" t="s">
        <v>185</v>
      </c>
      <c r="AU180" s="271" t="s">
        <v>86</v>
      </c>
      <c r="AV180" s="14" t="s">
        <v>184</v>
      </c>
      <c r="AW180" s="14" t="s">
        <v>33</v>
      </c>
      <c r="AX180" s="14" t="s">
        <v>84</v>
      </c>
      <c r="AY180" s="271" t="s">
        <v>177</v>
      </c>
    </row>
    <row r="181" s="2" customFormat="1" ht="16.5" customHeight="1">
      <c r="A181" s="39"/>
      <c r="B181" s="40"/>
      <c r="C181" s="293" t="s">
        <v>243</v>
      </c>
      <c r="D181" s="293" t="s">
        <v>375</v>
      </c>
      <c r="E181" s="294" t="s">
        <v>1898</v>
      </c>
      <c r="F181" s="295" t="s">
        <v>1899</v>
      </c>
      <c r="G181" s="296" t="s">
        <v>429</v>
      </c>
      <c r="H181" s="297">
        <v>91.599999999999994</v>
      </c>
      <c r="I181" s="298"/>
      <c r="J181" s="299">
        <f>ROUND(I181*H181,2)</f>
        <v>0</v>
      </c>
      <c r="K181" s="295" t="s">
        <v>183</v>
      </c>
      <c r="L181" s="300"/>
      <c r="M181" s="301" t="s">
        <v>1</v>
      </c>
      <c r="N181" s="302" t="s">
        <v>41</v>
      </c>
      <c r="O181" s="92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198</v>
      </c>
      <c r="AT181" s="247" t="s">
        <v>375</v>
      </c>
      <c r="AU181" s="247" t="s">
        <v>86</v>
      </c>
      <c r="AY181" s="18" t="s">
        <v>177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84</v>
      </c>
      <c r="BK181" s="248">
        <f>ROUND(I181*H181,2)</f>
        <v>0</v>
      </c>
      <c r="BL181" s="18" t="s">
        <v>184</v>
      </c>
      <c r="BM181" s="247" t="s">
        <v>306</v>
      </c>
    </row>
    <row r="182" s="2" customFormat="1" ht="21.75" customHeight="1">
      <c r="A182" s="39"/>
      <c r="B182" s="40"/>
      <c r="C182" s="236" t="s">
        <v>309</v>
      </c>
      <c r="D182" s="236" t="s">
        <v>179</v>
      </c>
      <c r="E182" s="237" t="s">
        <v>1900</v>
      </c>
      <c r="F182" s="238" t="s">
        <v>1901</v>
      </c>
      <c r="G182" s="239" t="s">
        <v>429</v>
      </c>
      <c r="H182" s="240">
        <v>69.599999999999994</v>
      </c>
      <c r="I182" s="241"/>
      <c r="J182" s="242">
        <f>ROUND(I182*H182,2)</f>
        <v>0</v>
      </c>
      <c r="K182" s="238" t="s">
        <v>183</v>
      </c>
      <c r="L182" s="45"/>
      <c r="M182" s="243" t="s">
        <v>1</v>
      </c>
      <c r="N182" s="244" t="s">
        <v>41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184</v>
      </c>
      <c r="AT182" s="247" t="s">
        <v>179</v>
      </c>
      <c r="AU182" s="247" t="s">
        <v>86</v>
      </c>
      <c r="AY182" s="18" t="s">
        <v>177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84</v>
      </c>
      <c r="BK182" s="248">
        <f>ROUND(I182*H182,2)</f>
        <v>0</v>
      </c>
      <c r="BL182" s="18" t="s">
        <v>184</v>
      </c>
      <c r="BM182" s="247" t="s">
        <v>312</v>
      </c>
    </row>
    <row r="183" s="15" customFormat="1">
      <c r="A183" s="15"/>
      <c r="B183" s="272"/>
      <c r="C183" s="273"/>
      <c r="D183" s="251" t="s">
        <v>185</v>
      </c>
      <c r="E183" s="274" t="s">
        <v>1</v>
      </c>
      <c r="F183" s="275" t="s">
        <v>1902</v>
      </c>
      <c r="G183" s="273"/>
      <c r="H183" s="274" t="s">
        <v>1</v>
      </c>
      <c r="I183" s="276"/>
      <c r="J183" s="273"/>
      <c r="K183" s="273"/>
      <c r="L183" s="277"/>
      <c r="M183" s="278"/>
      <c r="N183" s="279"/>
      <c r="O183" s="279"/>
      <c r="P183" s="279"/>
      <c r="Q183" s="279"/>
      <c r="R183" s="279"/>
      <c r="S183" s="279"/>
      <c r="T183" s="28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1" t="s">
        <v>185</v>
      </c>
      <c r="AU183" s="281" t="s">
        <v>86</v>
      </c>
      <c r="AV183" s="15" t="s">
        <v>84</v>
      </c>
      <c r="AW183" s="15" t="s">
        <v>33</v>
      </c>
      <c r="AX183" s="15" t="s">
        <v>76</v>
      </c>
      <c r="AY183" s="281" t="s">
        <v>177</v>
      </c>
    </row>
    <row r="184" s="13" customFormat="1">
      <c r="A184" s="13"/>
      <c r="B184" s="249"/>
      <c r="C184" s="250"/>
      <c r="D184" s="251" t="s">
        <v>185</v>
      </c>
      <c r="E184" s="252" t="s">
        <v>1</v>
      </c>
      <c r="F184" s="253" t="s">
        <v>1903</v>
      </c>
      <c r="G184" s="250"/>
      <c r="H184" s="254">
        <v>69.599999999999994</v>
      </c>
      <c r="I184" s="255"/>
      <c r="J184" s="250"/>
      <c r="K184" s="250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185</v>
      </c>
      <c r="AU184" s="260" t="s">
        <v>86</v>
      </c>
      <c r="AV184" s="13" t="s">
        <v>86</v>
      </c>
      <c r="AW184" s="13" t="s">
        <v>33</v>
      </c>
      <c r="AX184" s="13" t="s">
        <v>76</v>
      </c>
      <c r="AY184" s="260" t="s">
        <v>177</v>
      </c>
    </row>
    <row r="185" s="14" customFormat="1">
      <c r="A185" s="14"/>
      <c r="B185" s="261"/>
      <c r="C185" s="262"/>
      <c r="D185" s="251" t="s">
        <v>185</v>
      </c>
      <c r="E185" s="263" t="s">
        <v>1</v>
      </c>
      <c r="F185" s="264" t="s">
        <v>187</v>
      </c>
      <c r="G185" s="262"/>
      <c r="H185" s="265">
        <v>69.599999999999994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185</v>
      </c>
      <c r="AU185" s="271" t="s">
        <v>86</v>
      </c>
      <c r="AV185" s="14" t="s">
        <v>184</v>
      </c>
      <c r="AW185" s="14" t="s">
        <v>33</v>
      </c>
      <c r="AX185" s="14" t="s">
        <v>84</v>
      </c>
      <c r="AY185" s="271" t="s">
        <v>177</v>
      </c>
    </row>
    <row r="186" s="2" customFormat="1" ht="21.75" customHeight="1">
      <c r="A186" s="39"/>
      <c r="B186" s="40"/>
      <c r="C186" s="293" t="s">
        <v>247</v>
      </c>
      <c r="D186" s="293" t="s">
        <v>375</v>
      </c>
      <c r="E186" s="294" t="s">
        <v>1904</v>
      </c>
      <c r="F186" s="295" t="s">
        <v>1905</v>
      </c>
      <c r="G186" s="296" t="s">
        <v>429</v>
      </c>
      <c r="H186" s="297">
        <v>69.599999999999994</v>
      </c>
      <c r="I186" s="298"/>
      <c r="J186" s="299">
        <f>ROUND(I186*H186,2)</f>
        <v>0</v>
      </c>
      <c r="K186" s="295" t="s">
        <v>183</v>
      </c>
      <c r="L186" s="300"/>
      <c r="M186" s="301" t="s">
        <v>1</v>
      </c>
      <c r="N186" s="302" t="s">
        <v>41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198</v>
      </c>
      <c r="AT186" s="247" t="s">
        <v>375</v>
      </c>
      <c r="AU186" s="247" t="s">
        <v>86</v>
      </c>
      <c r="AY186" s="18" t="s">
        <v>177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84</v>
      </c>
      <c r="BK186" s="248">
        <f>ROUND(I186*H186,2)</f>
        <v>0</v>
      </c>
      <c r="BL186" s="18" t="s">
        <v>184</v>
      </c>
      <c r="BM186" s="247" t="s">
        <v>319</v>
      </c>
    </row>
    <row r="187" s="2" customFormat="1" ht="33" customHeight="1">
      <c r="A187" s="39"/>
      <c r="B187" s="40"/>
      <c r="C187" s="236" t="s">
        <v>325</v>
      </c>
      <c r="D187" s="236" t="s">
        <v>179</v>
      </c>
      <c r="E187" s="237" t="s">
        <v>1906</v>
      </c>
      <c r="F187" s="238" t="s">
        <v>1907</v>
      </c>
      <c r="G187" s="239" t="s">
        <v>429</v>
      </c>
      <c r="H187" s="240">
        <v>69.599999999999994</v>
      </c>
      <c r="I187" s="241"/>
      <c r="J187" s="242">
        <f>ROUND(I187*H187,2)</f>
        <v>0</v>
      </c>
      <c r="K187" s="238" t="s">
        <v>183</v>
      </c>
      <c r="L187" s="45"/>
      <c r="M187" s="243" t="s">
        <v>1</v>
      </c>
      <c r="N187" s="244" t="s">
        <v>41</v>
      </c>
      <c r="O187" s="92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184</v>
      </c>
      <c r="AT187" s="247" t="s">
        <v>179</v>
      </c>
      <c r="AU187" s="247" t="s">
        <v>86</v>
      </c>
      <c r="AY187" s="18" t="s">
        <v>177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84</v>
      </c>
      <c r="BK187" s="248">
        <f>ROUND(I187*H187,2)</f>
        <v>0</v>
      </c>
      <c r="BL187" s="18" t="s">
        <v>184</v>
      </c>
      <c r="BM187" s="247" t="s">
        <v>328</v>
      </c>
    </row>
    <row r="188" s="2" customFormat="1" ht="16.5" customHeight="1">
      <c r="A188" s="39"/>
      <c r="B188" s="40"/>
      <c r="C188" s="293" t="s">
        <v>252</v>
      </c>
      <c r="D188" s="293" t="s">
        <v>375</v>
      </c>
      <c r="E188" s="294" t="s">
        <v>1908</v>
      </c>
      <c r="F188" s="295" t="s">
        <v>1909</v>
      </c>
      <c r="G188" s="296" t="s">
        <v>429</v>
      </c>
      <c r="H188" s="297">
        <v>208.80000000000001</v>
      </c>
      <c r="I188" s="298"/>
      <c r="J188" s="299">
        <f>ROUND(I188*H188,2)</f>
        <v>0</v>
      </c>
      <c r="K188" s="295" t="s">
        <v>183</v>
      </c>
      <c r="L188" s="300"/>
      <c r="M188" s="301" t="s">
        <v>1</v>
      </c>
      <c r="N188" s="302" t="s">
        <v>41</v>
      </c>
      <c r="O188" s="92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198</v>
      </c>
      <c r="AT188" s="247" t="s">
        <v>375</v>
      </c>
      <c r="AU188" s="247" t="s">
        <v>86</v>
      </c>
      <c r="AY188" s="18" t="s">
        <v>177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84</v>
      </c>
      <c r="BK188" s="248">
        <f>ROUND(I188*H188,2)</f>
        <v>0</v>
      </c>
      <c r="BL188" s="18" t="s">
        <v>184</v>
      </c>
      <c r="BM188" s="247" t="s">
        <v>331</v>
      </c>
    </row>
    <row r="189" s="13" customFormat="1">
      <c r="A189" s="13"/>
      <c r="B189" s="249"/>
      <c r="C189" s="250"/>
      <c r="D189" s="251" t="s">
        <v>185</v>
      </c>
      <c r="E189" s="252" t="s">
        <v>1</v>
      </c>
      <c r="F189" s="253" t="s">
        <v>1910</v>
      </c>
      <c r="G189" s="250"/>
      <c r="H189" s="254">
        <v>208.80000000000001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185</v>
      </c>
      <c r="AU189" s="260" t="s">
        <v>86</v>
      </c>
      <c r="AV189" s="13" t="s">
        <v>86</v>
      </c>
      <c r="AW189" s="13" t="s">
        <v>33</v>
      </c>
      <c r="AX189" s="13" t="s">
        <v>76</v>
      </c>
      <c r="AY189" s="260" t="s">
        <v>177</v>
      </c>
    </row>
    <row r="190" s="14" customFormat="1">
      <c r="A190" s="14"/>
      <c r="B190" s="261"/>
      <c r="C190" s="262"/>
      <c r="D190" s="251" t="s">
        <v>185</v>
      </c>
      <c r="E190" s="263" t="s">
        <v>1</v>
      </c>
      <c r="F190" s="264" t="s">
        <v>187</v>
      </c>
      <c r="G190" s="262"/>
      <c r="H190" s="265">
        <v>208.80000000000001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185</v>
      </c>
      <c r="AU190" s="271" t="s">
        <v>86</v>
      </c>
      <c r="AV190" s="14" t="s">
        <v>184</v>
      </c>
      <c r="AW190" s="14" t="s">
        <v>33</v>
      </c>
      <c r="AX190" s="14" t="s">
        <v>84</v>
      </c>
      <c r="AY190" s="271" t="s">
        <v>177</v>
      </c>
    </row>
    <row r="191" s="12" customFormat="1" ht="22.8" customHeight="1">
      <c r="A191" s="12"/>
      <c r="B191" s="220"/>
      <c r="C191" s="221"/>
      <c r="D191" s="222" t="s">
        <v>75</v>
      </c>
      <c r="E191" s="234" t="s">
        <v>219</v>
      </c>
      <c r="F191" s="234" t="s">
        <v>389</v>
      </c>
      <c r="G191" s="221"/>
      <c r="H191" s="221"/>
      <c r="I191" s="224"/>
      <c r="J191" s="235">
        <f>BK191</f>
        <v>0</v>
      </c>
      <c r="K191" s="221"/>
      <c r="L191" s="226"/>
      <c r="M191" s="227"/>
      <c r="N191" s="228"/>
      <c r="O191" s="228"/>
      <c r="P191" s="229">
        <f>P192</f>
        <v>0</v>
      </c>
      <c r="Q191" s="228"/>
      <c r="R191" s="229">
        <f>R192</f>
        <v>0</v>
      </c>
      <c r="S191" s="228"/>
      <c r="T191" s="230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1" t="s">
        <v>84</v>
      </c>
      <c r="AT191" s="232" t="s">
        <v>75</v>
      </c>
      <c r="AU191" s="232" t="s">
        <v>84</v>
      </c>
      <c r="AY191" s="231" t="s">
        <v>177</v>
      </c>
      <c r="BK191" s="233">
        <f>BK192</f>
        <v>0</v>
      </c>
    </row>
    <row r="192" s="2" customFormat="1" ht="16.5" customHeight="1">
      <c r="A192" s="39"/>
      <c r="B192" s="40"/>
      <c r="C192" s="236" t="s">
        <v>334</v>
      </c>
      <c r="D192" s="236" t="s">
        <v>179</v>
      </c>
      <c r="E192" s="237" t="s">
        <v>1911</v>
      </c>
      <c r="F192" s="238" t="s">
        <v>1912</v>
      </c>
      <c r="G192" s="239" t="s">
        <v>955</v>
      </c>
      <c r="H192" s="240">
        <v>1</v>
      </c>
      <c r="I192" s="241"/>
      <c r="J192" s="242">
        <f>ROUND(I192*H192,2)</f>
        <v>0</v>
      </c>
      <c r="K192" s="238" t="s">
        <v>1</v>
      </c>
      <c r="L192" s="45"/>
      <c r="M192" s="243" t="s">
        <v>1</v>
      </c>
      <c r="N192" s="244" t="s">
        <v>41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184</v>
      </c>
      <c r="AT192" s="247" t="s">
        <v>179</v>
      </c>
      <c r="AU192" s="247" t="s">
        <v>86</v>
      </c>
      <c r="AY192" s="18" t="s">
        <v>177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84</v>
      </c>
      <c r="BK192" s="248">
        <f>ROUND(I192*H192,2)</f>
        <v>0</v>
      </c>
      <c r="BL192" s="18" t="s">
        <v>184</v>
      </c>
      <c r="BM192" s="247" t="s">
        <v>337</v>
      </c>
    </row>
    <row r="193" s="12" customFormat="1" ht="22.8" customHeight="1">
      <c r="A193" s="12"/>
      <c r="B193" s="220"/>
      <c r="C193" s="221"/>
      <c r="D193" s="222" t="s">
        <v>75</v>
      </c>
      <c r="E193" s="234" t="s">
        <v>712</v>
      </c>
      <c r="F193" s="234" t="s">
        <v>713</v>
      </c>
      <c r="G193" s="221"/>
      <c r="H193" s="221"/>
      <c r="I193" s="224"/>
      <c r="J193" s="235">
        <f>BK193</f>
        <v>0</v>
      </c>
      <c r="K193" s="221"/>
      <c r="L193" s="226"/>
      <c r="M193" s="227"/>
      <c r="N193" s="228"/>
      <c r="O193" s="228"/>
      <c r="P193" s="229">
        <f>SUM(P194:P195)</f>
        <v>0</v>
      </c>
      <c r="Q193" s="228"/>
      <c r="R193" s="229">
        <f>SUM(R194:R195)</f>
        <v>0</v>
      </c>
      <c r="S193" s="228"/>
      <c r="T193" s="230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1" t="s">
        <v>84</v>
      </c>
      <c r="AT193" s="232" t="s">
        <v>75</v>
      </c>
      <c r="AU193" s="232" t="s">
        <v>84</v>
      </c>
      <c r="AY193" s="231" t="s">
        <v>177</v>
      </c>
      <c r="BK193" s="233">
        <f>SUM(BK194:BK195)</f>
        <v>0</v>
      </c>
    </row>
    <row r="194" s="2" customFormat="1" ht="44.25" customHeight="1">
      <c r="A194" s="39"/>
      <c r="B194" s="40"/>
      <c r="C194" s="236" t="s">
        <v>257</v>
      </c>
      <c r="D194" s="236" t="s">
        <v>179</v>
      </c>
      <c r="E194" s="237" t="s">
        <v>1913</v>
      </c>
      <c r="F194" s="238" t="s">
        <v>1914</v>
      </c>
      <c r="G194" s="239" t="s">
        <v>242</v>
      </c>
      <c r="H194" s="240">
        <v>527.62400000000002</v>
      </c>
      <c r="I194" s="241"/>
      <c r="J194" s="242">
        <f>ROUND(I194*H194,2)</f>
        <v>0</v>
      </c>
      <c r="K194" s="238" t="s">
        <v>183</v>
      </c>
      <c r="L194" s="45"/>
      <c r="M194" s="243" t="s">
        <v>1</v>
      </c>
      <c r="N194" s="244" t="s">
        <v>41</v>
      </c>
      <c r="O194" s="92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184</v>
      </c>
      <c r="AT194" s="247" t="s">
        <v>179</v>
      </c>
      <c r="AU194" s="247" t="s">
        <v>86</v>
      </c>
      <c r="AY194" s="18" t="s">
        <v>177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84</v>
      </c>
      <c r="BK194" s="248">
        <f>ROUND(I194*H194,2)</f>
        <v>0</v>
      </c>
      <c r="BL194" s="18" t="s">
        <v>184</v>
      </c>
      <c r="BM194" s="247" t="s">
        <v>343</v>
      </c>
    </row>
    <row r="195" s="2" customFormat="1" ht="55.5" customHeight="1">
      <c r="A195" s="39"/>
      <c r="B195" s="40"/>
      <c r="C195" s="236" t="s">
        <v>350</v>
      </c>
      <c r="D195" s="236" t="s">
        <v>179</v>
      </c>
      <c r="E195" s="237" t="s">
        <v>1915</v>
      </c>
      <c r="F195" s="238" t="s">
        <v>1916</v>
      </c>
      <c r="G195" s="239" t="s">
        <v>242</v>
      </c>
      <c r="H195" s="240">
        <v>527.62400000000002</v>
      </c>
      <c r="I195" s="241"/>
      <c r="J195" s="242">
        <f>ROUND(I195*H195,2)</f>
        <v>0</v>
      </c>
      <c r="K195" s="238" t="s">
        <v>183</v>
      </c>
      <c r="L195" s="45"/>
      <c r="M195" s="304" t="s">
        <v>1</v>
      </c>
      <c r="N195" s="305" t="s">
        <v>41</v>
      </c>
      <c r="O195" s="306"/>
      <c r="P195" s="307">
        <f>O195*H195</f>
        <v>0</v>
      </c>
      <c r="Q195" s="307">
        <v>0</v>
      </c>
      <c r="R195" s="307">
        <f>Q195*H195</f>
        <v>0</v>
      </c>
      <c r="S195" s="307">
        <v>0</v>
      </c>
      <c r="T195" s="30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184</v>
      </c>
      <c r="AT195" s="247" t="s">
        <v>179</v>
      </c>
      <c r="AU195" s="247" t="s">
        <v>86</v>
      </c>
      <c r="AY195" s="18" t="s">
        <v>177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84</v>
      </c>
      <c r="BK195" s="248">
        <f>ROUND(I195*H195,2)</f>
        <v>0</v>
      </c>
      <c r="BL195" s="18" t="s">
        <v>184</v>
      </c>
      <c r="BM195" s="247" t="s">
        <v>353</v>
      </c>
    </row>
    <row r="196" s="2" customFormat="1" ht="6.96" customHeight="1">
      <c r="A196" s="39"/>
      <c r="B196" s="67"/>
      <c r="C196" s="68"/>
      <c r="D196" s="68"/>
      <c r="E196" s="68"/>
      <c r="F196" s="68"/>
      <c r="G196" s="68"/>
      <c r="H196" s="68"/>
      <c r="I196" s="184"/>
      <c r="J196" s="68"/>
      <c r="K196" s="68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tp0pDICAeWAfli+qcqMO9N+rHV1RAqh9dhW6fB1E9F4ZmxDTHT8kP7pmRWYTT5VNsP0K82/hskrzNewQAoXkmQ==" hashValue="Hh3pkoEnJBRc5fgmy4Vz4FI7pOgVXuJ9iRCfOfBMZWAoHJoQHcEDOlA6DXFEadfdNS9gmw15SOb8irmTNDbNTg==" algorithmName="SHA-512" password="CC35"/>
  <autoFilter ref="C120:K19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1917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ROUND((SUM(BE120:BE142)),  2)</f>
        <v>0</v>
      </c>
      <c r="G33" s="39"/>
      <c r="H33" s="39"/>
      <c r="I33" s="163">
        <v>0.20999999999999999</v>
      </c>
      <c r="J33" s="162">
        <f>ROUND(((SUM(BE120:BE142))*I33),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ROUND((SUM(BF120:BF142)),  2)</f>
        <v>0</v>
      </c>
      <c r="G34" s="39"/>
      <c r="H34" s="39"/>
      <c r="I34" s="163">
        <v>0.14999999999999999</v>
      </c>
      <c r="J34" s="162">
        <f>ROUND(((SUM(BF120:BF142))*I34),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ROUND((SUM(BG120:BG142)),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ROUND((SUM(BH120:BH142)),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ROUND((SUM(BI120:BI142)),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SO-09 - Vedlejší rozpočto...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1918</v>
      </c>
      <c r="E97" s="197"/>
      <c r="F97" s="197"/>
      <c r="G97" s="197"/>
      <c r="H97" s="197"/>
      <c r="I97" s="198"/>
      <c r="J97" s="199">
        <f>J121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1919</v>
      </c>
      <c r="E98" s="204"/>
      <c r="F98" s="204"/>
      <c r="G98" s="204"/>
      <c r="H98" s="204"/>
      <c r="I98" s="205"/>
      <c r="J98" s="206">
        <f>J122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1920</v>
      </c>
      <c r="E99" s="204"/>
      <c r="F99" s="204"/>
      <c r="G99" s="204"/>
      <c r="H99" s="204"/>
      <c r="I99" s="205"/>
      <c r="J99" s="206">
        <f>J129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1921</v>
      </c>
      <c r="E100" s="204"/>
      <c r="F100" s="204"/>
      <c r="G100" s="204"/>
      <c r="H100" s="204"/>
      <c r="I100" s="205"/>
      <c r="J100" s="206">
        <f>J137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45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184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187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162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8" t="str">
        <f>E7</f>
        <v>Vybíralka 25</v>
      </c>
      <c r="F110" s="33"/>
      <c r="G110" s="33"/>
      <c r="H110" s="33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137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SO-09 - Vedlejší rozpočto...</v>
      </c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148" t="s">
        <v>22</v>
      </c>
      <c r="J114" s="80" t="str">
        <f>IF(J12="","",J12)</f>
        <v>26. 3. 2020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24</v>
      </c>
      <c r="D116" s="41"/>
      <c r="E116" s="41"/>
      <c r="F116" s="28" t="str">
        <f>E15</f>
        <v>Městská část Praha 14</v>
      </c>
      <c r="G116" s="41"/>
      <c r="H116" s="41"/>
      <c r="I116" s="148" t="s">
        <v>31</v>
      </c>
      <c r="J116" s="37" t="str">
        <f>E21</f>
        <v>Dvořák architekti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29</v>
      </c>
      <c r="D117" s="41"/>
      <c r="E117" s="41"/>
      <c r="F117" s="28" t="str">
        <f>IF(E18="","",E18)</f>
        <v>Vyplň údaj</v>
      </c>
      <c r="G117" s="41"/>
      <c r="H117" s="41"/>
      <c r="I117" s="148" t="s">
        <v>34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08"/>
      <c r="B119" s="209"/>
      <c r="C119" s="210" t="s">
        <v>163</v>
      </c>
      <c r="D119" s="211" t="s">
        <v>61</v>
      </c>
      <c r="E119" s="211" t="s">
        <v>57</v>
      </c>
      <c r="F119" s="211" t="s">
        <v>58</v>
      </c>
      <c r="G119" s="211" t="s">
        <v>164</v>
      </c>
      <c r="H119" s="211" t="s">
        <v>165</v>
      </c>
      <c r="I119" s="212" t="s">
        <v>166</v>
      </c>
      <c r="J119" s="211" t="s">
        <v>141</v>
      </c>
      <c r="K119" s="213" t="s">
        <v>167</v>
      </c>
      <c r="L119" s="214"/>
      <c r="M119" s="101" t="s">
        <v>1</v>
      </c>
      <c r="N119" s="102" t="s">
        <v>40</v>
      </c>
      <c r="O119" s="102" t="s">
        <v>168</v>
      </c>
      <c r="P119" s="102" t="s">
        <v>169</v>
      </c>
      <c r="Q119" s="102" t="s">
        <v>170</v>
      </c>
      <c r="R119" s="102" t="s">
        <v>171</v>
      </c>
      <c r="S119" s="102" t="s">
        <v>172</v>
      </c>
      <c r="T119" s="103" t="s">
        <v>173</v>
      </c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/>
    </row>
    <row r="120" s="2" customFormat="1" ht="22.8" customHeight="1">
      <c r="A120" s="39"/>
      <c r="B120" s="40"/>
      <c r="C120" s="108" t="s">
        <v>174</v>
      </c>
      <c r="D120" s="41"/>
      <c r="E120" s="41"/>
      <c r="F120" s="41"/>
      <c r="G120" s="41"/>
      <c r="H120" s="41"/>
      <c r="I120" s="145"/>
      <c r="J120" s="215">
        <f>BK120</f>
        <v>0</v>
      </c>
      <c r="K120" s="41"/>
      <c r="L120" s="45"/>
      <c r="M120" s="104"/>
      <c r="N120" s="216"/>
      <c r="O120" s="105"/>
      <c r="P120" s="217">
        <f>P121</f>
        <v>0</v>
      </c>
      <c r="Q120" s="105"/>
      <c r="R120" s="217">
        <f>R121</f>
        <v>0</v>
      </c>
      <c r="S120" s="105"/>
      <c r="T120" s="218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143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75</v>
      </c>
      <c r="E121" s="223" t="s">
        <v>1922</v>
      </c>
      <c r="F121" s="223" t="s">
        <v>1923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P122+P129+P137</f>
        <v>0</v>
      </c>
      <c r="Q121" s="228"/>
      <c r="R121" s="229">
        <f>R122+R129+R137</f>
        <v>0</v>
      </c>
      <c r="S121" s="228"/>
      <c r="T121" s="230">
        <f>T122+T129+T137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202</v>
      </c>
      <c r="AT121" s="232" t="s">
        <v>75</v>
      </c>
      <c r="AU121" s="232" t="s">
        <v>76</v>
      </c>
      <c r="AY121" s="231" t="s">
        <v>177</v>
      </c>
      <c r="BK121" s="233">
        <f>BK122+BK129+BK137</f>
        <v>0</v>
      </c>
    </row>
    <row r="122" s="12" customFormat="1" ht="22.8" customHeight="1">
      <c r="A122" s="12"/>
      <c r="B122" s="220"/>
      <c r="C122" s="221"/>
      <c r="D122" s="222" t="s">
        <v>75</v>
      </c>
      <c r="E122" s="234" t="s">
        <v>1924</v>
      </c>
      <c r="F122" s="234" t="s">
        <v>1925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SUM(P123:P128)</f>
        <v>0</v>
      </c>
      <c r="Q122" s="228"/>
      <c r="R122" s="229">
        <f>SUM(R123:R128)</f>
        <v>0</v>
      </c>
      <c r="S122" s="228"/>
      <c r="T122" s="230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202</v>
      </c>
      <c r="AT122" s="232" t="s">
        <v>75</v>
      </c>
      <c r="AU122" s="232" t="s">
        <v>84</v>
      </c>
      <c r="AY122" s="231" t="s">
        <v>177</v>
      </c>
      <c r="BK122" s="233">
        <f>SUM(BK123:BK128)</f>
        <v>0</v>
      </c>
    </row>
    <row r="123" s="2" customFormat="1" ht="16.5" customHeight="1">
      <c r="A123" s="39"/>
      <c r="B123" s="40"/>
      <c r="C123" s="236" t="s">
        <v>84</v>
      </c>
      <c r="D123" s="236" t="s">
        <v>179</v>
      </c>
      <c r="E123" s="237" t="s">
        <v>1926</v>
      </c>
      <c r="F123" s="238" t="s">
        <v>1927</v>
      </c>
      <c r="G123" s="239" t="s">
        <v>955</v>
      </c>
      <c r="H123" s="240">
        <v>1</v>
      </c>
      <c r="I123" s="241"/>
      <c r="J123" s="242">
        <f>ROUND(I123*H123,2)</f>
        <v>0</v>
      </c>
      <c r="K123" s="238" t="s">
        <v>183</v>
      </c>
      <c r="L123" s="45"/>
      <c r="M123" s="243" t="s">
        <v>1</v>
      </c>
      <c r="N123" s="244" t="s">
        <v>41</v>
      </c>
      <c r="O123" s="92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7" t="s">
        <v>184</v>
      </c>
      <c r="AT123" s="247" t="s">
        <v>179</v>
      </c>
      <c r="AU123" s="247" t="s">
        <v>86</v>
      </c>
      <c r="AY123" s="18" t="s">
        <v>177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8" t="s">
        <v>84</v>
      </c>
      <c r="BK123" s="248">
        <f>ROUND(I123*H123,2)</f>
        <v>0</v>
      </c>
      <c r="BL123" s="18" t="s">
        <v>184</v>
      </c>
      <c r="BM123" s="247" t="s">
        <v>86</v>
      </c>
    </row>
    <row r="124" s="2" customFormat="1" ht="16.5" customHeight="1">
      <c r="A124" s="39"/>
      <c r="B124" s="40"/>
      <c r="C124" s="236" t="s">
        <v>86</v>
      </c>
      <c r="D124" s="236" t="s">
        <v>179</v>
      </c>
      <c r="E124" s="237" t="s">
        <v>1928</v>
      </c>
      <c r="F124" s="238" t="s">
        <v>1929</v>
      </c>
      <c r="G124" s="239" t="s">
        <v>955</v>
      </c>
      <c r="H124" s="240">
        <v>1</v>
      </c>
      <c r="I124" s="241"/>
      <c r="J124" s="242">
        <f>ROUND(I124*H124,2)</f>
        <v>0</v>
      </c>
      <c r="K124" s="238" t="s">
        <v>183</v>
      </c>
      <c r="L124" s="45"/>
      <c r="M124" s="243" t="s">
        <v>1</v>
      </c>
      <c r="N124" s="244" t="s">
        <v>41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184</v>
      </c>
      <c r="AT124" s="247" t="s">
        <v>179</v>
      </c>
      <c r="AU124" s="247" t="s">
        <v>86</v>
      </c>
      <c r="AY124" s="18" t="s">
        <v>177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84</v>
      </c>
      <c r="BK124" s="248">
        <f>ROUND(I124*H124,2)</f>
        <v>0</v>
      </c>
      <c r="BL124" s="18" t="s">
        <v>184</v>
      </c>
      <c r="BM124" s="247" t="s">
        <v>184</v>
      </c>
    </row>
    <row r="125" s="2" customFormat="1" ht="16.5" customHeight="1">
      <c r="A125" s="39"/>
      <c r="B125" s="40"/>
      <c r="C125" s="236" t="s">
        <v>192</v>
      </c>
      <c r="D125" s="236" t="s">
        <v>179</v>
      </c>
      <c r="E125" s="237" t="s">
        <v>1930</v>
      </c>
      <c r="F125" s="238" t="s">
        <v>1931</v>
      </c>
      <c r="G125" s="239" t="s">
        <v>955</v>
      </c>
      <c r="H125" s="240">
        <v>1</v>
      </c>
      <c r="I125" s="241"/>
      <c r="J125" s="242">
        <f>ROUND(I125*H125,2)</f>
        <v>0</v>
      </c>
      <c r="K125" s="238" t="s">
        <v>183</v>
      </c>
      <c r="L125" s="45"/>
      <c r="M125" s="243" t="s">
        <v>1</v>
      </c>
      <c r="N125" s="244" t="s">
        <v>41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184</v>
      </c>
      <c r="AT125" s="247" t="s">
        <v>179</v>
      </c>
      <c r="AU125" s="247" t="s">
        <v>86</v>
      </c>
      <c r="AY125" s="18" t="s">
        <v>177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84</v>
      </c>
      <c r="BK125" s="248">
        <f>ROUND(I125*H125,2)</f>
        <v>0</v>
      </c>
      <c r="BL125" s="18" t="s">
        <v>184</v>
      </c>
      <c r="BM125" s="247" t="s">
        <v>195</v>
      </c>
    </row>
    <row r="126" s="2" customFormat="1" ht="16.5" customHeight="1">
      <c r="A126" s="39"/>
      <c r="B126" s="40"/>
      <c r="C126" s="236" t="s">
        <v>184</v>
      </c>
      <c r="D126" s="236" t="s">
        <v>179</v>
      </c>
      <c r="E126" s="237" t="s">
        <v>1932</v>
      </c>
      <c r="F126" s="238" t="s">
        <v>1933</v>
      </c>
      <c r="G126" s="239" t="s">
        <v>955</v>
      </c>
      <c r="H126" s="240">
        <v>1</v>
      </c>
      <c r="I126" s="241"/>
      <c r="J126" s="242">
        <f>ROUND(I126*H126,2)</f>
        <v>0</v>
      </c>
      <c r="K126" s="238" t="s">
        <v>183</v>
      </c>
      <c r="L126" s="45"/>
      <c r="M126" s="243" t="s">
        <v>1</v>
      </c>
      <c r="N126" s="244" t="s">
        <v>41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184</v>
      </c>
      <c r="AT126" s="247" t="s">
        <v>179</v>
      </c>
      <c r="AU126" s="247" t="s">
        <v>86</v>
      </c>
      <c r="AY126" s="18" t="s">
        <v>177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84</v>
      </c>
      <c r="BK126" s="248">
        <f>ROUND(I126*H126,2)</f>
        <v>0</v>
      </c>
      <c r="BL126" s="18" t="s">
        <v>184</v>
      </c>
      <c r="BM126" s="247" t="s">
        <v>198</v>
      </c>
    </row>
    <row r="127" s="2" customFormat="1" ht="16.5" customHeight="1">
      <c r="A127" s="39"/>
      <c r="B127" s="40"/>
      <c r="C127" s="236" t="s">
        <v>202</v>
      </c>
      <c r="D127" s="236" t="s">
        <v>179</v>
      </c>
      <c r="E127" s="237" t="s">
        <v>1934</v>
      </c>
      <c r="F127" s="238" t="s">
        <v>1935</v>
      </c>
      <c r="G127" s="239" t="s">
        <v>955</v>
      </c>
      <c r="H127" s="240">
        <v>1</v>
      </c>
      <c r="I127" s="241"/>
      <c r="J127" s="242">
        <f>ROUND(I127*H127,2)</f>
        <v>0</v>
      </c>
      <c r="K127" s="238" t="s">
        <v>183</v>
      </c>
      <c r="L127" s="45"/>
      <c r="M127" s="243" t="s">
        <v>1</v>
      </c>
      <c r="N127" s="244" t="s">
        <v>41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184</v>
      </c>
      <c r="AT127" s="247" t="s">
        <v>179</v>
      </c>
      <c r="AU127" s="247" t="s">
        <v>86</v>
      </c>
      <c r="AY127" s="18" t="s">
        <v>177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84</v>
      </c>
      <c r="BK127" s="248">
        <f>ROUND(I127*H127,2)</f>
        <v>0</v>
      </c>
      <c r="BL127" s="18" t="s">
        <v>184</v>
      </c>
      <c r="BM127" s="247" t="s">
        <v>205</v>
      </c>
    </row>
    <row r="128" s="2" customFormat="1" ht="16.5" customHeight="1">
      <c r="A128" s="39"/>
      <c r="B128" s="40"/>
      <c r="C128" s="236" t="s">
        <v>195</v>
      </c>
      <c r="D128" s="236" t="s">
        <v>179</v>
      </c>
      <c r="E128" s="237" t="s">
        <v>1936</v>
      </c>
      <c r="F128" s="238" t="s">
        <v>1937</v>
      </c>
      <c r="G128" s="239" t="s">
        <v>955</v>
      </c>
      <c r="H128" s="240">
        <v>1</v>
      </c>
      <c r="I128" s="241"/>
      <c r="J128" s="242">
        <f>ROUND(I128*H128,2)</f>
        <v>0</v>
      </c>
      <c r="K128" s="238" t="s">
        <v>183</v>
      </c>
      <c r="L128" s="45"/>
      <c r="M128" s="243" t="s">
        <v>1</v>
      </c>
      <c r="N128" s="244" t="s">
        <v>41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184</v>
      </c>
      <c r="AT128" s="247" t="s">
        <v>179</v>
      </c>
      <c r="AU128" s="247" t="s">
        <v>86</v>
      </c>
      <c r="AY128" s="18" t="s">
        <v>177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84</v>
      </c>
      <c r="BK128" s="248">
        <f>ROUND(I128*H128,2)</f>
        <v>0</v>
      </c>
      <c r="BL128" s="18" t="s">
        <v>184</v>
      </c>
      <c r="BM128" s="247" t="s">
        <v>208</v>
      </c>
    </row>
    <row r="129" s="12" customFormat="1" ht="22.8" customHeight="1">
      <c r="A129" s="12"/>
      <c r="B129" s="220"/>
      <c r="C129" s="221"/>
      <c r="D129" s="222" t="s">
        <v>75</v>
      </c>
      <c r="E129" s="234" t="s">
        <v>1938</v>
      </c>
      <c r="F129" s="234" t="s">
        <v>1939</v>
      </c>
      <c r="G129" s="221"/>
      <c r="H129" s="221"/>
      <c r="I129" s="224"/>
      <c r="J129" s="235">
        <f>BK129</f>
        <v>0</v>
      </c>
      <c r="K129" s="221"/>
      <c r="L129" s="226"/>
      <c r="M129" s="227"/>
      <c r="N129" s="228"/>
      <c r="O129" s="228"/>
      <c r="P129" s="229">
        <f>SUM(P130:P136)</f>
        <v>0</v>
      </c>
      <c r="Q129" s="228"/>
      <c r="R129" s="229">
        <f>SUM(R130:R136)</f>
        <v>0</v>
      </c>
      <c r="S129" s="228"/>
      <c r="T129" s="230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202</v>
      </c>
      <c r="AT129" s="232" t="s">
        <v>75</v>
      </c>
      <c r="AU129" s="232" t="s">
        <v>84</v>
      </c>
      <c r="AY129" s="231" t="s">
        <v>177</v>
      </c>
      <c r="BK129" s="233">
        <f>SUM(BK130:BK136)</f>
        <v>0</v>
      </c>
    </row>
    <row r="130" s="2" customFormat="1" ht="16.5" customHeight="1">
      <c r="A130" s="39"/>
      <c r="B130" s="40"/>
      <c r="C130" s="236" t="s">
        <v>211</v>
      </c>
      <c r="D130" s="236" t="s">
        <v>179</v>
      </c>
      <c r="E130" s="237" t="s">
        <v>1940</v>
      </c>
      <c r="F130" s="238" t="s">
        <v>1941</v>
      </c>
      <c r="G130" s="239" t="s">
        <v>955</v>
      </c>
      <c r="H130" s="240">
        <v>1</v>
      </c>
      <c r="I130" s="241"/>
      <c r="J130" s="242">
        <f>ROUND(I130*H130,2)</f>
        <v>0</v>
      </c>
      <c r="K130" s="238" t="s">
        <v>183</v>
      </c>
      <c r="L130" s="45"/>
      <c r="M130" s="243" t="s">
        <v>1</v>
      </c>
      <c r="N130" s="244" t="s">
        <v>41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184</v>
      </c>
      <c r="AT130" s="247" t="s">
        <v>179</v>
      </c>
      <c r="AU130" s="247" t="s">
        <v>86</v>
      </c>
      <c r="AY130" s="18" t="s">
        <v>177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84</v>
      </c>
      <c r="BK130" s="248">
        <f>ROUND(I130*H130,2)</f>
        <v>0</v>
      </c>
      <c r="BL130" s="18" t="s">
        <v>184</v>
      </c>
      <c r="BM130" s="247" t="s">
        <v>214</v>
      </c>
    </row>
    <row r="131" s="2" customFormat="1" ht="16.5" customHeight="1">
      <c r="A131" s="39"/>
      <c r="B131" s="40"/>
      <c r="C131" s="236" t="s">
        <v>198</v>
      </c>
      <c r="D131" s="236" t="s">
        <v>179</v>
      </c>
      <c r="E131" s="237" t="s">
        <v>1942</v>
      </c>
      <c r="F131" s="238" t="s">
        <v>1943</v>
      </c>
      <c r="G131" s="239" t="s">
        <v>955</v>
      </c>
      <c r="H131" s="240">
        <v>1</v>
      </c>
      <c r="I131" s="241"/>
      <c r="J131" s="242">
        <f>ROUND(I131*H131,2)</f>
        <v>0</v>
      </c>
      <c r="K131" s="238" t="s">
        <v>183</v>
      </c>
      <c r="L131" s="45"/>
      <c r="M131" s="243" t="s">
        <v>1</v>
      </c>
      <c r="N131" s="244" t="s">
        <v>41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184</v>
      </c>
      <c r="AT131" s="247" t="s">
        <v>179</v>
      </c>
      <c r="AU131" s="247" t="s">
        <v>86</v>
      </c>
      <c r="AY131" s="18" t="s">
        <v>177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84</v>
      </c>
      <c r="BK131" s="248">
        <f>ROUND(I131*H131,2)</f>
        <v>0</v>
      </c>
      <c r="BL131" s="18" t="s">
        <v>184</v>
      </c>
      <c r="BM131" s="247" t="s">
        <v>217</v>
      </c>
    </row>
    <row r="132" s="2" customFormat="1" ht="16.5" customHeight="1">
      <c r="A132" s="39"/>
      <c r="B132" s="40"/>
      <c r="C132" s="236" t="s">
        <v>219</v>
      </c>
      <c r="D132" s="236" t="s">
        <v>179</v>
      </c>
      <c r="E132" s="237" t="s">
        <v>1944</v>
      </c>
      <c r="F132" s="238" t="s">
        <v>1945</v>
      </c>
      <c r="G132" s="239" t="s">
        <v>955</v>
      </c>
      <c r="H132" s="240">
        <v>1</v>
      </c>
      <c r="I132" s="241"/>
      <c r="J132" s="242">
        <f>ROUND(I132*H132,2)</f>
        <v>0</v>
      </c>
      <c r="K132" s="238" t="s">
        <v>183</v>
      </c>
      <c r="L132" s="45"/>
      <c r="M132" s="243" t="s">
        <v>1</v>
      </c>
      <c r="N132" s="244" t="s">
        <v>41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184</v>
      </c>
      <c r="AT132" s="247" t="s">
        <v>179</v>
      </c>
      <c r="AU132" s="247" t="s">
        <v>86</v>
      </c>
      <c r="AY132" s="18" t="s">
        <v>177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84</v>
      </c>
      <c r="BK132" s="248">
        <f>ROUND(I132*H132,2)</f>
        <v>0</v>
      </c>
      <c r="BL132" s="18" t="s">
        <v>184</v>
      </c>
      <c r="BM132" s="247" t="s">
        <v>222</v>
      </c>
    </row>
    <row r="133" s="2" customFormat="1" ht="16.5" customHeight="1">
      <c r="A133" s="39"/>
      <c r="B133" s="40"/>
      <c r="C133" s="236" t="s">
        <v>205</v>
      </c>
      <c r="D133" s="236" t="s">
        <v>179</v>
      </c>
      <c r="E133" s="237" t="s">
        <v>1946</v>
      </c>
      <c r="F133" s="238" t="s">
        <v>1947</v>
      </c>
      <c r="G133" s="239" t="s">
        <v>955</v>
      </c>
      <c r="H133" s="240">
        <v>1</v>
      </c>
      <c r="I133" s="241"/>
      <c r="J133" s="242">
        <f>ROUND(I133*H133,2)</f>
        <v>0</v>
      </c>
      <c r="K133" s="238" t="s">
        <v>183</v>
      </c>
      <c r="L133" s="45"/>
      <c r="M133" s="243" t="s">
        <v>1</v>
      </c>
      <c r="N133" s="244" t="s">
        <v>41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184</v>
      </c>
      <c r="AT133" s="247" t="s">
        <v>179</v>
      </c>
      <c r="AU133" s="247" t="s">
        <v>86</v>
      </c>
      <c r="AY133" s="18" t="s">
        <v>177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84</v>
      </c>
      <c r="BK133" s="248">
        <f>ROUND(I133*H133,2)</f>
        <v>0</v>
      </c>
      <c r="BL133" s="18" t="s">
        <v>184</v>
      </c>
      <c r="BM133" s="247" t="s">
        <v>228</v>
      </c>
    </row>
    <row r="134" s="2" customFormat="1" ht="21.75" customHeight="1">
      <c r="A134" s="39"/>
      <c r="B134" s="40"/>
      <c r="C134" s="236" t="s">
        <v>236</v>
      </c>
      <c r="D134" s="236" t="s">
        <v>179</v>
      </c>
      <c r="E134" s="237" t="s">
        <v>1948</v>
      </c>
      <c r="F134" s="238" t="s">
        <v>1949</v>
      </c>
      <c r="G134" s="239" t="s">
        <v>955</v>
      </c>
      <c r="H134" s="240">
        <v>1</v>
      </c>
      <c r="I134" s="241"/>
      <c r="J134" s="242">
        <f>ROUND(I134*H134,2)</f>
        <v>0</v>
      </c>
      <c r="K134" s="238" t="s">
        <v>183</v>
      </c>
      <c r="L134" s="45"/>
      <c r="M134" s="243" t="s">
        <v>1</v>
      </c>
      <c r="N134" s="244" t="s">
        <v>41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184</v>
      </c>
      <c r="AT134" s="247" t="s">
        <v>179</v>
      </c>
      <c r="AU134" s="247" t="s">
        <v>86</v>
      </c>
      <c r="AY134" s="18" t="s">
        <v>177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84</v>
      </c>
      <c r="BK134" s="248">
        <f>ROUND(I134*H134,2)</f>
        <v>0</v>
      </c>
      <c r="BL134" s="18" t="s">
        <v>184</v>
      </c>
      <c r="BM134" s="247" t="s">
        <v>239</v>
      </c>
    </row>
    <row r="135" s="2" customFormat="1" ht="16.5" customHeight="1">
      <c r="A135" s="39"/>
      <c r="B135" s="40"/>
      <c r="C135" s="236" t="s">
        <v>208</v>
      </c>
      <c r="D135" s="236" t="s">
        <v>179</v>
      </c>
      <c r="E135" s="237" t="s">
        <v>1950</v>
      </c>
      <c r="F135" s="238" t="s">
        <v>1951</v>
      </c>
      <c r="G135" s="239" t="s">
        <v>955</v>
      </c>
      <c r="H135" s="240">
        <v>1</v>
      </c>
      <c r="I135" s="241"/>
      <c r="J135" s="242">
        <f>ROUND(I135*H135,2)</f>
        <v>0</v>
      </c>
      <c r="K135" s="238" t="s">
        <v>183</v>
      </c>
      <c r="L135" s="45"/>
      <c r="M135" s="243" t="s">
        <v>1</v>
      </c>
      <c r="N135" s="244" t="s">
        <v>41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184</v>
      </c>
      <c r="AT135" s="247" t="s">
        <v>179</v>
      </c>
      <c r="AU135" s="247" t="s">
        <v>86</v>
      </c>
      <c r="AY135" s="18" t="s">
        <v>177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84</v>
      </c>
      <c r="BK135" s="248">
        <f>ROUND(I135*H135,2)</f>
        <v>0</v>
      </c>
      <c r="BL135" s="18" t="s">
        <v>184</v>
      </c>
      <c r="BM135" s="247" t="s">
        <v>243</v>
      </c>
    </row>
    <row r="136" s="2" customFormat="1" ht="16.5" customHeight="1">
      <c r="A136" s="39"/>
      <c r="B136" s="40"/>
      <c r="C136" s="236" t="s">
        <v>244</v>
      </c>
      <c r="D136" s="236" t="s">
        <v>179</v>
      </c>
      <c r="E136" s="237" t="s">
        <v>1952</v>
      </c>
      <c r="F136" s="238" t="s">
        <v>1953</v>
      </c>
      <c r="G136" s="239" t="s">
        <v>955</v>
      </c>
      <c r="H136" s="240">
        <v>1</v>
      </c>
      <c r="I136" s="241"/>
      <c r="J136" s="242">
        <f>ROUND(I136*H136,2)</f>
        <v>0</v>
      </c>
      <c r="K136" s="238" t="s">
        <v>183</v>
      </c>
      <c r="L136" s="45"/>
      <c r="M136" s="243" t="s">
        <v>1</v>
      </c>
      <c r="N136" s="244" t="s">
        <v>41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184</v>
      </c>
      <c r="AT136" s="247" t="s">
        <v>179</v>
      </c>
      <c r="AU136" s="247" t="s">
        <v>86</v>
      </c>
      <c r="AY136" s="18" t="s">
        <v>177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84</v>
      </c>
      <c r="BK136" s="248">
        <f>ROUND(I136*H136,2)</f>
        <v>0</v>
      </c>
      <c r="BL136" s="18" t="s">
        <v>184</v>
      </c>
      <c r="BM136" s="247" t="s">
        <v>247</v>
      </c>
    </row>
    <row r="137" s="12" customFormat="1" ht="22.8" customHeight="1">
      <c r="A137" s="12"/>
      <c r="B137" s="220"/>
      <c r="C137" s="221"/>
      <c r="D137" s="222" t="s">
        <v>75</v>
      </c>
      <c r="E137" s="234" t="s">
        <v>1954</v>
      </c>
      <c r="F137" s="234" t="s">
        <v>1955</v>
      </c>
      <c r="G137" s="221"/>
      <c r="H137" s="221"/>
      <c r="I137" s="224"/>
      <c r="J137" s="235">
        <f>BK137</f>
        <v>0</v>
      </c>
      <c r="K137" s="221"/>
      <c r="L137" s="226"/>
      <c r="M137" s="227"/>
      <c r="N137" s="228"/>
      <c r="O137" s="228"/>
      <c r="P137" s="229">
        <f>SUM(P138:P142)</f>
        <v>0</v>
      </c>
      <c r="Q137" s="228"/>
      <c r="R137" s="229">
        <f>SUM(R138:R142)</f>
        <v>0</v>
      </c>
      <c r="S137" s="228"/>
      <c r="T137" s="230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1" t="s">
        <v>202</v>
      </c>
      <c r="AT137" s="232" t="s">
        <v>75</v>
      </c>
      <c r="AU137" s="232" t="s">
        <v>84</v>
      </c>
      <c r="AY137" s="231" t="s">
        <v>177</v>
      </c>
      <c r="BK137" s="233">
        <f>SUM(BK138:BK142)</f>
        <v>0</v>
      </c>
    </row>
    <row r="138" s="2" customFormat="1" ht="16.5" customHeight="1">
      <c r="A138" s="39"/>
      <c r="B138" s="40"/>
      <c r="C138" s="236" t="s">
        <v>214</v>
      </c>
      <c r="D138" s="236" t="s">
        <v>179</v>
      </c>
      <c r="E138" s="237" t="s">
        <v>1956</v>
      </c>
      <c r="F138" s="238" t="s">
        <v>1957</v>
      </c>
      <c r="G138" s="239" t="s">
        <v>955</v>
      </c>
      <c r="H138" s="240">
        <v>1</v>
      </c>
      <c r="I138" s="241"/>
      <c r="J138" s="242">
        <f>ROUND(I138*H138,2)</f>
        <v>0</v>
      </c>
      <c r="K138" s="238" t="s">
        <v>183</v>
      </c>
      <c r="L138" s="45"/>
      <c r="M138" s="243" t="s">
        <v>1</v>
      </c>
      <c r="N138" s="244" t="s">
        <v>41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184</v>
      </c>
      <c r="AT138" s="247" t="s">
        <v>179</v>
      </c>
      <c r="AU138" s="247" t="s">
        <v>86</v>
      </c>
      <c r="AY138" s="18" t="s">
        <v>177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84</v>
      </c>
      <c r="BK138" s="248">
        <f>ROUND(I138*H138,2)</f>
        <v>0</v>
      </c>
      <c r="BL138" s="18" t="s">
        <v>184</v>
      </c>
      <c r="BM138" s="247" t="s">
        <v>252</v>
      </c>
    </row>
    <row r="139" s="2" customFormat="1" ht="21.75" customHeight="1">
      <c r="A139" s="39"/>
      <c r="B139" s="40"/>
      <c r="C139" s="236" t="s">
        <v>217</v>
      </c>
      <c r="D139" s="236" t="s">
        <v>179</v>
      </c>
      <c r="E139" s="237" t="s">
        <v>1958</v>
      </c>
      <c r="F139" s="238" t="s">
        <v>1959</v>
      </c>
      <c r="G139" s="239" t="s">
        <v>955</v>
      </c>
      <c r="H139" s="240">
        <v>1</v>
      </c>
      <c r="I139" s="241"/>
      <c r="J139" s="242">
        <f>ROUND(I139*H139,2)</f>
        <v>0</v>
      </c>
      <c r="K139" s="238" t="s">
        <v>183</v>
      </c>
      <c r="L139" s="45"/>
      <c r="M139" s="243" t="s">
        <v>1</v>
      </c>
      <c r="N139" s="244" t="s">
        <v>41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184</v>
      </c>
      <c r="AT139" s="247" t="s">
        <v>179</v>
      </c>
      <c r="AU139" s="247" t="s">
        <v>86</v>
      </c>
      <c r="AY139" s="18" t="s">
        <v>177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84</v>
      </c>
      <c r="BK139" s="248">
        <f>ROUND(I139*H139,2)</f>
        <v>0</v>
      </c>
      <c r="BL139" s="18" t="s">
        <v>184</v>
      </c>
      <c r="BM139" s="247" t="s">
        <v>257</v>
      </c>
    </row>
    <row r="140" s="2" customFormat="1" ht="16.5" customHeight="1">
      <c r="A140" s="39"/>
      <c r="B140" s="40"/>
      <c r="C140" s="236" t="s">
        <v>263</v>
      </c>
      <c r="D140" s="236" t="s">
        <v>179</v>
      </c>
      <c r="E140" s="237" t="s">
        <v>1960</v>
      </c>
      <c r="F140" s="238" t="s">
        <v>1961</v>
      </c>
      <c r="G140" s="239" t="s">
        <v>955</v>
      </c>
      <c r="H140" s="240">
        <v>1</v>
      </c>
      <c r="I140" s="241"/>
      <c r="J140" s="242">
        <f>ROUND(I140*H140,2)</f>
        <v>0</v>
      </c>
      <c r="K140" s="238" t="s">
        <v>183</v>
      </c>
      <c r="L140" s="45"/>
      <c r="M140" s="243" t="s">
        <v>1</v>
      </c>
      <c r="N140" s="244" t="s">
        <v>41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184</v>
      </c>
      <c r="AT140" s="247" t="s">
        <v>179</v>
      </c>
      <c r="AU140" s="247" t="s">
        <v>86</v>
      </c>
      <c r="AY140" s="18" t="s">
        <v>177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84</v>
      </c>
      <c r="BK140" s="248">
        <f>ROUND(I140*H140,2)</f>
        <v>0</v>
      </c>
      <c r="BL140" s="18" t="s">
        <v>184</v>
      </c>
      <c r="BM140" s="247" t="s">
        <v>260</v>
      </c>
    </row>
    <row r="141" s="2" customFormat="1" ht="16.5" customHeight="1">
      <c r="A141" s="39"/>
      <c r="B141" s="40"/>
      <c r="C141" s="236" t="s">
        <v>222</v>
      </c>
      <c r="D141" s="236" t="s">
        <v>179</v>
      </c>
      <c r="E141" s="237" t="s">
        <v>1962</v>
      </c>
      <c r="F141" s="238" t="s">
        <v>1963</v>
      </c>
      <c r="G141" s="239" t="s">
        <v>955</v>
      </c>
      <c r="H141" s="240">
        <v>1</v>
      </c>
      <c r="I141" s="241"/>
      <c r="J141" s="242">
        <f>ROUND(I141*H141,2)</f>
        <v>0</v>
      </c>
      <c r="K141" s="238" t="s">
        <v>183</v>
      </c>
      <c r="L141" s="45"/>
      <c r="M141" s="243" t="s">
        <v>1</v>
      </c>
      <c r="N141" s="244" t="s">
        <v>41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184</v>
      </c>
      <c r="AT141" s="247" t="s">
        <v>179</v>
      </c>
      <c r="AU141" s="247" t="s">
        <v>86</v>
      </c>
      <c r="AY141" s="18" t="s">
        <v>177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84</v>
      </c>
      <c r="BK141" s="248">
        <f>ROUND(I141*H141,2)</f>
        <v>0</v>
      </c>
      <c r="BL141" s="18" t="s">
        <v>184</v>
      </c>
      <c r="BM141" s="247" t="s">
        <v>266</v>
      </c>
    </row>
    <row r="142" s="2" customFormat="1" ht="16.5" customHeight="1">
      <c r="A142" s="39"/>
      <c r="B142" s="40"/>
      <c r="C142" s="236" t="s">
        <v>273</v>
      </c>
      <c r="D142" s="236" t="s">
        <v>179</v>
      </c>
      <c r="E142" s="237" t="s">
        <v>1964</v>
      </c>
      <c r="F142" s="238" t="s">
        <v>1965</v>
      </c>
      <c r="G142" s="239" t="s">
        <v>955</v>
      </c>
      <c r="H142" s="240">
        <v>1</v>
      </c>
      <c r="I142" s="241"/>
      <c r="J142" s="242">
        <f>ROUND(I142*H142,2)</f>
        <v>0</v>
      </c>
      <c r="K142" s="238" t="s">
        <v>183</v>
      </c>
      <c r="L142" s="45"/>
      <c r="M142" s="304" t="s">
        <v>1</v>
      </c>
      <c r="N142" s="305" t="s">
        <v>41</v>
      </c>
      <c r="O142" s="306"/>
      <c r="P142" s="307">
        <f>O142*H142</f>
        <v>0</v>
      </c>
      <c r="Q142" s="307">
        <v>0</v>
      </c>
      <c r="R142" s="307">
        <f>Q142*H142</f>
        <v>0</v>
      </c>
      <c r="S142" s="307">
        <v>0</v>
      </c>
      <c r="T142" s="30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184</v>
      </c>
      <c r="AT142" s="247" t="s">
        <v>179</v>
      </c>
      <c r="AU142" s="247" t="s">
        <v>86</v>
      </c>
      <c r="AY142" s="18" t="s">
        <v>177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84</v>
      </c>
      <c r="BK142" s="248">
        <f>ROUND(I142*H142,2)</f>
        <v>0</v>
      </c>
      <c r="BL142" s="18" t="s">
        <v>184</v>
      </c>
      <c r="BM142" s="247" t="s">
        <v>271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184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yn794xKl/CdD6fzLBpqhgNycYI8FuqeNQYMjTyQmp+//jONRwk/WiTq5+95sjp/CZDrESSAs0iulT3CmKj5lmg==" hashValue="GHX/c20MadEwfwZVL5WVr6QndAMuX56f29ZpNrKfuaNhfCxmyZWOr2w+sVJtrZJGg+2oqolbuOmFq7K+vc3c5Q==" algorithmName="SHA-512" password="CC35"/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138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ROUND((SUM(BE134:BE461)),  2)</f>
        <v>0</v>
      </c>
      <c r="G33" s="39"/>
      <c r="H33" s="39"/>
      <c r="I33" s="163">
        <v>0.20999999999999999</v>
      </c>
      <c r="J33" s="162">
        <f>ROUND(((SUM(BE134:BE461))*I33),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ROUND((SUM(BF134:BF461)),  2)</f>
        <v>0</v>
      </c>
      <c r="G34" s="39"/>
      <c r="H34" s="39"/>
      <c r="I34" s="163">
        <v>0.14999999999999999</v>
      </c>
      <c r="J34" s="162">
        <f>ROUND(((SUM(BF134:BF461))*I34),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ROUND((SUM(BG134:BG461)),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ROUND((SUM(BH134:BH461)),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ROUND((SUM(BI134:BI461)),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SO-01A - Stavební část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J135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J136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146</v>
      </c>
      <c r="E99" s="204"/>
      <c r="F99" s="204"/>
      <c r="G99" s="204"/>
      <c r="H99" s="204"/>
      <c r="I99" s="205"/>
      <c r="J99" s="206">
        <f>J157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147</v>
      </c>
      <c r="E100" s="204"/>
      <c r="F100" s="204"/>
      <c r="G100" s="204"/>
      <c r="H100" s="204"/>
      <c r="I100" s="205"/>
      <c r="J100" s="206">
        <f>J195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148</v>
      </c>
      <c r="E101" s="204"/>
      <c r="F101" s="204"/>
      <c r="G101" s="204"/>
      <c r="H101" s="204"/>
      <c r="I101" s="205"/>
      <c r="J101" s="206">
        <f>J225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149</v>
      </c>
      <c r="E102" s="204"/>
      <c r="F102" s="204"/>
      <c r="G102" s="204"/>
      <c r="H102" s="204"/>
      <c r="I102" s="205"/>
      <c r="J102" s="206">
        <f>J256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150</v>
      </c>
      <c r="E103" s="204"/>
      <c r="F103" s="204"/>
      <c r="G103" s="204"/>
      <c r="H103" s="204"/>
      <c r="I103" s="205"/>
      <c r="J103" s="206">
        <f>J283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4"/>
      <c r="C104" s="195"/>
      <c r="D104" s="196" t="s">
        <v>151</v>
      </c>
      <c r="E104" s="197"/>
      <c r="F104" s="197"/>
      <c r="G104" s="197"/>
      <c r="H104" s="197"/>
      <c r="I104" s="198"/>
      <c r="J104" s="199">
        <f>J286</f>
        <v>0</v>
      </c>
      <c r="K104" s="195"/>
      <c r="L104" s="20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1"/>
      <c r="C105" s="202"/>
      <c r="D105" s="203" t="s">
        <v>152</v>
      </c>
      <c r="E105" s="204"/>
      <c r="F105" s="204"/>
      <c r="G105" s="204"/>
      <c r="H105" s="204"/>
      <c r="I105" s="205"/>
      <c r="J105" s="206">
        <f>J287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153</v>
      </c>
      <c r="E106" s="204"/>
      <c r="F106" s="204"/>
      <c r="G106" s="204"/>
      <c r="H106" s="204"/>
      <c r="I106" s="205"/>
      <c r="J106" s="206">
        <f>J327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154</v>
      </c>
      <c r="E107" s="204"/>
      <c r="F107" s="204"/>
      <c r="G107" s="204"/>
      <c r="H107" s="204"/>
      <c r="I107" s="205"/>
      <c r="J107" s="206">
        <f>J351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155</v>
      </c>
      <c r="E108" s="204"/>
      <c r="F108" s="204"/>
      <c r="G108" s="204"/>
      <c r="H108" s="204"/>
      <c r="I108" s="205"/>
      <c r="J108" s="206">
        <f>J367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156</v>
      </c>
      <c r="E109" s="204"/>
      <c r="F109" s="204"/>
      <c r="G109" s="204"/>
      <c r="H109" s="204"/>
      <c r="I109" s="205"/>
      <c r="J109" s="206">
        <f>J402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157</v>
      </c>
      <c r="E110" s="204"/>
      <c r="F110" s="204"/>
      <c r="G110" s="204"/>
      <c r="H110" s="204"/>
      <c r="I110" s="205"/>
      <c r="J110" s="206">
        <f>J409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158</v>
      </c>
      <c r="E111" s="204"/>
      <c r="F111" s="204"/>
      <c r="G111" s="204"/>
      <c r="H111" s="204"/>
      <c r="I111" s="205"/>
      <c r="J111" s="206">
        <f>J416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159</v>
      </c>
      <c r="E112" s="204"/>
      <c r="F112" s="204"/>
      <c r="G112" s="204"/>
      <c r="H112" s="204"/>
      <c r="I112" s="205"/>
      <c r="J112" s="206">
        <f>J432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160</v>
      </c>
      <c r="E113" s="204"/>
      <c r="F113" s="204"/>
      <c r="G113" s="204"/>
      <c r="H113" s="204"/>
      <c r="I113" s="205"/>
      <c r="J113" s="206">
        <f>J450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1"/>
      <c r="C114" s="202"/>
      <c r="D114" s="203" t="s">
        <v>161</v>
      </c>
      <c r="E114" s="204"/>
      <c r="F114" s="204"/>
      <c r="G114" s="204"/>
      <c r="H114" s="204"/>
      <c r="I114" s="205"/>
      <c r="J114" s="206">
        <f>J454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184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187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162</v>
      </c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8" t="str">
        <f>E7</f>
        <v>Vybíralka 25</v>
      </c>
      <c r="F124" s="33"/>
      <c r="G124" s="33"/>
      <c r="H124" s="33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137</v>
      </c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SO-01A - Stavební část</v>
      </c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 xml:space="preserve"> </v>
      </c>
      <c r="G128" s="41"/>
      <c r="H128" s="41"/>
      <c r="I128" s="148" t="s">
        <v>22</v>
      </c>
      <c r="J128" s="80" t="str">
        <f>IF(J12="","",J12)</f>
        <v>26. 3. 2020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5.65" customHeight="1">
      <c r="A130" s="39"/>
      <c r="B130" s="40"/>
      <c r="C130" s="33" t="s">
        <v>24</v>
      </c>
      <c r="D130" s="41"/>
      <c r="E130" s="41"/>
      <c r="F130" s="28" t="str">
        <f>E15</f>
        <v>Městská část Praha 14</v>
      </c>
      <c r="G130" s="41"/>
      <c r="H130" s="41"/>
      <c r="I130" s="148" t="s">
        <v>31</v>
      </c>
      <c r="J130" s="37" t="str">
        <f>E21</f>
        <v>Dvořák architekti s.r.o.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29</v>
      </c>
      <c r="D131" s="41"/>
      <c r="E131" s="41"/>
      <c r="F131" s="28" t="str">
        <f>IF(E18="","",E18)</f>
        <v>Vyplň údaj</v>
      </c>
      <c r="G131" s="41"/>
      <c r="H131" s="41"/>
      <c r="I131" s="148" t="s">
        <v>34</v>
      </c>
      <c r="J131" s="37" t="str">
        <f>E24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14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8"/>
      <c r="B133" s="209"/>
      <c r="C133" s="210" t="s">
        <v>163</v>
      </c>
      <c r="D133" s="211" t="s">
        <v>61</v>
      </c>
      <c r="E133" s="211" t="s">
        <v>57</v>
      </c>
      <c r="F133" s="211" t="s">
        <v>58</v>
      </c>
      <c r="G133" s="211" t="s">
        <v>164</v>
      </c>
      <c r="H133" s="211" t="s">
        <v>165</v>
      </c>
      <c r="I133" s="212" t="s">
        <v>166</v>
      </c>
      <c r="J133" s="211" t="s">
        <v>141</v>
      </c>
      <c r="K133" s="213" t="s">
        <v>167</v>
      </c>
      <c r="L133" s="214"/>
      <c r="M133" s="101" t="s">
        <v>1</v>
      </c>
      <c r="N133" s="102" t="s">
        <v>40</v>
      </c>
      <c r="O133" s="102" t="s">
        <v>168</v>
      </c>
      <c r="P133" s="102" t="s">
        <v>169</v>
      </c>
      <c r="Q133" s="102" t="s">
        <v>170</v>
      </c>
      <c r="R133" s="102" t="s">
        <v>171</v>
      </c>
      <c r="S133" s="102" t="s">
        <v>172</v>
      </c>
      <c r="T133" s="103" t="s">
        <v>173</v>
      </c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</row>
    <row r="134" s="2" customFormat="1" ht="22.8" customHeight="1">
      <c r="A134" s="39"/>
      <c r="B134" s="40"/>
      <c r="C134" s="108" t="s">
        <v>174</v>
      </c>
      <c r="D134" s="41"/>
      <c r="E134" s="41"/>
      <c r="F134" s="41"/>
      <c r="G134" s="41"/>
      <c r="H134" s="41"/>
      <c r="I134" s="145"/>
      <c r="J134" s="215">
        <f>BK134</f>
        <v>0</v>
      </c>
      <c r="K134" s="41"/>
      <c r="L134" s="45"/>
      <c r="M134" s="104"/>
      <c r="N134" s="216"/>
      <c r="O134" s="105"/>
      <c r="P134" s="217">
        <f>P135+P286</f>
        <v>0</v>
      </c>
      <c r="Q134" s="105"/>
      <c r="R134" s="217">
        <f>R135+R286</f>
        <v>0.095500000000000002</v>
      </c>
      <c r="S134" s="105"/>
      <c r="T134" s="218">
        <f>T135+T286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75</v>
      </c>
      <c r="AU134" s="18" t="s">
        <v>143</v>
      </c>
      <c r="BK134" s="219">
        <f>BK135+BK286</f>
        <v>0</v>
      </c>
    </row>
    <row r="135" s="12" customFormat="1" ht="25.92" customHeight="1">
      <c r="A135" s="12"/>
      <c r="B135" s="220"/>
      <c r="C135" s="221"/>
      <c r="D135" s="222" t="s">
        <v>75</v>
      </c>
      <c r="E135" s="223" t="s">
        <v>175</v>
      </c>
      <c r="F135" s="223" t="s">
        <v>176</v>
      </c>
      <c r="G135" s="221"/>
      <c r="H135" s="221"/>
      <c r="I135" s="224"/>
      <c r="J135" s="225">
        <f>BK135</f>
        <v>0</v>
      </c>
      <c r="K135" s="221"/>
      <c r="L135" s="226"/>
      <c r="M135" s="227"/>
      <c r="N135" s="228"/>
      <c r="O135" s="228"/>
      <c r="P135" s="229">
        <f>P136+P157+P195+P225+P256+P283</f>
        <v>0</v>
      </c>
      <c r="Q135" s="228"/>
      <c r="R135" s="229">
        <f>R136+R157+R195+R225+R256+R283</f>
        <v>0</v>
      </c>
      <c r="S135" s="228"/>
      <c r="T135" s="230">
        <f>T136+T157+T195+T225+T256+T283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1" t="s">
        <v>84</v>
      </c>
      <c r="AT135" s="232" t="s">
        <v>75</v>
      </c>
      <c r="AU135" s="232" t="s">
        <v>76</v>
      </c>
      <c r="AY135" s="231" t="s">
        <v>177</v>
      </c>
      <c r="BK135" s="233">
        <f>BK136+BK157+BK195+BK225+BK256+BK283</f>
        <v>0</v>
      </c>
    </row>
    <row r="136" s="12" customFormat="1" ht="22.8" customHeight="1">
      <c r="A136" s="12"/>
      <c r="B136" s="220"/>
      <c r="C136" s="221"/>
      <c r="D136" s="222" t="s">
        <v>75</v>
      </c>
      <c r="E136" s="234" t="s">
        <v>84</v>
      </c>
      <c r="F136" s="234" t="s">
        <v>178</v>
      </c>
      <c r="G136" s="221"/>
      <c r="H136" s="221"/>
      <c r="I136" s="224"/>
      <c r="J136" s="235">
        <f>BK136</f>
        <v>0</v>
      </c>
      <c r="K136" s="221"/>
      <c r="L136" s="226"/>
      <c r="M136" s="227"/>
      <c r="N136" s="228"/>
      <c r="O136" s="228"/>
      <c r="P136" s="229">
        <f>SUM(P137:P156)</f>
        <v>0</v>
      </c>
      <c r="Q136" s="228"/>
      <c r="R136" s="229">
        <f>SUM(R137:R156)</f>
        <v>0</v>
      </c>
      <c r="S136" s="228"/>
      <c r="T136" s="230">
        <f>SUM(T137:T156)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1" t="s">
        <v>84</v>
      </c>
      <c r="AT136" s="232" t="s">
        <v>75</v>
      </c>
      <c r="AU136" s="232" t="s">
        <v>84</v>
      </c>
      <c r="AY136" s="231" t="s">
        <v>177</v>
      </c>
      <c r="BK136" s="233">
        <f>SUM(BK137:BK156)</f>
        <v>0</v>
      </c>
    </row>
    <row r="137" s="2" customFormat="1" ht="44.25" customHeight="1">
      <c r="A137" s="39"/>
      <c r="B137" s="40"/>
      <c r="C137" s="236" t="s">
        <v>84</v>
      </c>
      <c r="D137" s="236" t="s">
        <v>179</v>
      </c>
      <c r="E137" s="237" t="s">
        <v>180</v>
      </c>
      <c r="F137" s="238" t="s">
        <v>181</v>
      </c>
      <c r="G137" s="239" t="s">
        <v>182</v>
      </c>
      <c r="H137" s="240">
        <v>24</v>
      </c>
      <c r="I137" s="241"/>
      <c r="J137" s="242">
        <f>ROUND(I137*H137,2)</f>
        <v>0</v>
      </c>
      <c r="K137" s="238" t="s">
        <v>183</v>
      </c>
      <c r="L137" s="45"/>
      <c r="M137" s="243" t="s">
        <v>1</v>
      </c>
      <c r="N137" s="244" t="s">
        <v>41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184</v>
      </c>
      <c r="AT137" s="247" t="s">
        <v>179</v>
      </c>
      <c r="AU137" s="247" t="s">
        <v>86</v>
      </c>
      <c r="AY137" s="18" t="s">
        <v>177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84</v>
      </c>
      <c r="BK137" s="248">
        <f>ROUND(I137*H137,2)</f>
        <v>0</v>
      </c>
      <c r="BL137" s="18" t="s">
        <v>184</v>
      </c>
      <c r="BM137" s="247" t="s">
        <v>86</v>
      </c>
    </row>
    <row r="138" s="13" customFormat="1">
      <c r="A138" s="13"/>
      <c r="B138" s="249"/>
      <c r="C138" s="250"/>
      <c r="D138" s="251" t="s">
        <v>185</v>
      </c>
      <c r="E138" s="252" t="s">
        <v>1</v>
      </c>
      <c r="F138" s="253" t="s">
        <v>186</v>
      </c>
      <c r="G138" s="250"/>
      <c r="H138" s="254">
        <v>24</v>
      </c>
      <c r="I138" s="255"/>
      <c r="J138" s="250"/>
      <c r="K138" s="250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185</v>
      </c>
      <c r="AU138" s="260" t="s">
        <v>86</v>
      </c>
      <c r="AV138" s="13" t="s">
        <v>86</v>
      </c>
      <c r="AW138" s="13" t="s">
        <v>33</v>
      </c>
      <c r="AX138" s="13" t="s">
        <v>76</v>
      </c>
      <c r="AY138" s="260" t="s">
        <v>177</v>
      </c>
    </row>
    <row r="139" s="14" customFormat="1">
      <c r="A139" s="14"/>
      <c r="B139" s="261"/>
      <c r="C139" s="262"/>
      <c r="D139" s="251" t="s">
        <v>185</v>
      </c>
      <c r="E139" s="263" t="s">
        <v>1</v>
      </c>
      <c r="F139" s="264" t="s">
        <v>187</v>
      </c>
      <c r="G139" s="262"/>
      <c r="H139" s="265">
        <v>24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1" t="s">
        <v>185</v>
      </c>
      <c r="AU139" s="271" t="s">
        <v>86</v>
      </c>
      <c r="AV139" s="14" t="s">
        <v>184</v>
      </c>
      <c r="AW139" s="14" t="s">
        <v>33</v>
      </c>
      <c r="AX139" s="14" t="s">
        <v>84</v>
      </c>
      <c r="AY139" s="271" t="s">
        <v>177</v>
      </c>
    </row>
    <row r="140" s="2" customFormat="1" ht="44.25" customHeight="1">
      <c r="A140" s="39"/>
      <c r="B140" s="40"/>
      <c r="C140" s="236" t="s">
        <v>86</v>
      </c>
      <c r="D140" s="236" t="s">
        <v>179</v>
      </c>
      <c r="E140" s="237" t="s">
        <v>188</v>
      </c>
      <c r="F140" s="238" t="s">
        <v>189</v>
      </c>
      <c r="G140" s="239" t="s">
        <v>182</v>
      </c>
      <c r="H140" s="240">
        <v>9.3930000000000007</v>
      </c>
      <c r="I140" s="241"/>
      <c r="J140" s="242">
        <f>ROUND(I140*H140,2)</f>
        <v>0</v>
      </c>
      <c r="K140" s="238" t="s">
        <v>183</v>
      </c>
      <c r="L140" s="45"/>
      <c r="M140" s="243" t="s">
        <v>1</v>
      </c>
      <c r="N140" s="244" t="s">
        <v>41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184</v>
      </c>
      <c r="AT140" s="247" t="s">
        <v>179</v>
      </c>
      <c r="AU140" s="247" t="s">
        <v>86</v>
      </c>
      <c r="AY140" s="18" t="s">
        <v>177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84</v>
      </c>
      <c r="BK140" s="248">
        <f>ROUND(I140*H140,2)</f>
        <v>0</v>
      </c>
      <c r="BL140" s="18" t="s">
        <v>184</v>
      </c>
      <c r="BM140" s="247" t="s">
        <v>184</v>
      </c>
    </row>
    <row r="141" s="15" customFormat="1">
      <c r="A141" s="15"/>
      <c r="B141" s="272"/>
      <c r="C141" s="273"/>
      <c r="D141" s="251" t="s">
        <v>185</v>
      </c>
      <c r="E141" s="274" t="s">
        <v>1</v>
      </c>
      <c r="F141" s="275" t="s">
        <v>190</v>
      </c>
      <c r="G141" s="273"/>
      <c r="H141" s="274" t="s">
        <v>1</v>
      </c>
      <c r="I141" s="276"/>
      <c r="J141" s="273"/>
      <c r="K141" s="273"/>
      <c r="L141" s="277"/>
      <c r="M141" s="278"/>
      <c r="N141" s="279"/>
      <c r="O141" s="279"/>
      <c r="P141" s="279"/>
      <c r="Q141" s="279"/>
      <c r="R141" s="279"/>
      <c r="S141" s="279"/>
      <c r="T141" s="28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1" t="s">
        <v>185</v>
      </c>
      <c r="AU141" s="281" t="s">
        <v>86</v>
      </c>
      <c r="AV141" s="15" t="s">
        <v>84</v>
      </c>
      <c r="AW141" s="15" t="s">
        <v>33</v>
      </c>
      <c r="AX141" s="15" t="s">
        <v>76</v>
      </c>
      <c r="AY141" s="281" t="s">
        <v>177</v>
      </c>
    </row>
    <row r="142" s="13" customFormat="1">
      <c r="A142" s="13"/>
      <c r="B142" s="249"/>
      <c r="C142" s="250"/>
      <c r="D142" s="251" t="s">
        <v>185</v>
      </c>
      <c r="E142" s="252" t="s">
        <v>1</v>
      </c>
      <c r="F142" s="253" t="s">
        <v>191</v>
      </c>
      <c r="G142" s="250"/>
      <c r="H142" s="254">
        <v>9.3930000000000007</v>
      </c>
      <c r="I142" s="255"/>
      <c r="J142" s="250"/>
      <c r="K142" s="250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185</v>
      </c>
      <c r="AU142" s="260" t="s">
        <v>86</v>
      </c>
      <c r="AV142" s="13" t="s">
        <v>86</v>
      </c>
      <c r="AW142" s="13" t="s">
        <v>33</v>
      </c>
      <c r="AX142" s="13" t="s">
        <v>76</v>
      </c>
      <c r="AY142" s="260" t="s">
        <v>177</v>
      </c>
    </row>
    <row r="143" s="14" customFormat="1">
      <c r="A143" s="14"/>
      <c r="B143" s="261"/>
      <c r="C143" s="262"/>
      <c r="D143" s="251" t="s">
        <v>185</v>
      </c>
      <c r="E143" s="263" t="s">
        <v>1</v>
      </c>
      <c r="F143" s="264" t="s">
        <v>187</v>
      </c>
      <c r="G143" s="262"/>
      <c r="H143" s="265">
        <v>9.3930000000000007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185</v>
      </c>
      <c r="AU143" s="271" t="s">
        <v>86</v>
      </c>
      <c r="AV143" s="14" t="s">
        <v>184</v>
      </c>
      <c r="AW143" s="14" t="s">
        <v>33</v>
      </c>
      <c r="AX143" s="14" t="s">
        <v>84</v>
      </c>
      <c r="AY143" s="271" t="s">
        <v>177</v>
      </c>
    </row>
    <row r="144" s="2" customFormat="1" ht="44.25" customHeight="1">
      <c r="A144" s="39"/>
      <c r="B144" s="40"/>
      <c r="C144" s="236" t="s">
        <v>192</v>
      </c>
      <c r="D144" s="236" t="s">
        <v>179</v>
      </c>
      <c r="E144" s="237" t="s">
        <v>193</v>
      </c>
      <c r="F144" s="238" t="s">
        <v>194</v>
      </c>
      <c r="G144" s="239" t="s">
        <v>182</v>
      </c>
      <c r="H144" s="240">
        <v>9.3930000000000007</v>
      </c>
      <c r="I144" s="241"/>
      <c r="J144" s="242">
        <f>ROUND(I144*H144,2)</f>
        <v>0</v>
      </c>
      <c r="K144" s="238" t="s">
        <v>183</v>
      </c>
      <c r="L144" s="45"/>
      <c r="M144" s="243" t="s">
        <v>1</v>
      </c>
      <c r="N144" s="244" t="s">
        <v>41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184</v>
      </c>
      <c r="AT144" s="247" t="s">
        <v>179</v>
      </c>
      <c r="AU144" s="247" t="s">
        <v>86</v>
      </c>
      <c r="AY144" s="18" t="s">
        <v>177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84</v>
      </c>
      <c r="BK144" s="248">
        <f>ROUND(I144*H144,2)</f>
        <v>0</v>
      </c>
      <c r="BL144" s="18" t="s">
        <v>184</v>
      </c>
      <c r="BM144" s="247" t="s">
        <v>195</v>
      </c>
    </row>
    <row r="145" s="2" customFormat="1" ht="33" customHeight="1">
      <c r="A145" s="39"/>
      <c r="B145" s="40"/>
      <c r="C145" s="236" t="s">
        <v>184</v>
      </c>
      <c r="D145" s="236" t="s">
        <v>179</v>
      </c>
      <c r="E145" s="237" t="s">
        <v>196</v>
      </c>
      <c r="F145" s="238" t="s">
        <v>197</v>
      </c>
      <c r="G145" s="239" t="s">
        <v>182</v>
      </c>
      <c r="H145" s="240">
        <v>11.739000000000001</v>
      </c>
      <c r="I145" s="241"/>
      <c r="J145" s="242">
        <f>ROUND(I145*H145,2)</f>
        <v>0</v>
      </c>
      <c r="K145" s="238" t="s">
        <v>183</v>
      </c>
      <c r="L145" s="45"/>
      <c r="M145" s="243" t="s">
        <v>1</v>
      </c>
      <c r="N145" s="244" t="s">
        <v>41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184</v>
      </c>
      <c r="AT145" s="247" t="s">
        <v>179</v>
      </c>
      <c r="AU145" s="247" t="s">
        <v>86</v>
      </c>
      <c r="AY145" s="18" t="s">
        <v>177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84</v>
      </c>
      <c r="BK145" s="248">
        <f>ROUND(I145*H145,2)</f>
        <v>0</v>
      </c>
      <c r="BL145" s="18" t="s">
        <v>184</v>
      </c>
      <c r="BM145" s="247" t="s">
        <v>198</v>
      </c>
    </row>
    <row r="146" s="15" customFormat="1">
      <c r="A146" s="15"/>
      <c r="B146" s="272"/>
      <c r="C146" s="273"/>
      <c r="D146" s="251" t="s">
        <v>185</v>
      </c>
      <c r="E146" s="274" t="s">
        <v>1</v>
      </c>
      <c r="F146" s="275" t="s">
        <v>199</v>
      </c>
      <c r="G146" s="273"/>
      <c r="H146" s="274" t="s">
        <v>1</v>
      </c>
      <c r="I146" s="276"/>
      <c r="J146" s="273"/>
      <c r="K146" s="273"/>
      <c r="L146" s="277"/>
      <c r="M146" s="278"/>
      <c r="N146" s="279"/>
      <c r="O146" s="279"/>
      <c r="P146" s="279"/>
      <c r="Q146" s="279"/>
      <c r="R146" s="279"/>
      <c r="S146" s="279"/>
      <c r="T146" s="28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1" t="s">
        <v>185</v>
      </c>
      <c r="AU146" s="281" t="s">
        <v>86</v>
      </c>
      <c r="AV146" s="15" t="s">
        <v>84</v>
      </c>
      <c r="AW146" s="15" t="s">
        <v>33</v>
      </c>
      <c r="AX146" s="15" t="s">
        <v>76</v>
      </c>
      <c r="AY146" s="281" t="s">
        <v>177</v>
      </c>
    </row>
    <row r="147" s="13" customFormat="1">
      <c r="A147" s="13"/>
      <c r="B147" s="249"/>
      <c r="C147" s="250"/>
      <c r="D147" s="251" t="s">
        <v>185</v>
      </c>
      <c r="E147" s="252" t="s">
        <v>1</v>
      </c>
      <c r="F147" s="253" t="s">
        <v>200</v>
      </c>
      <c r="G147" s="250"/>
      <c r="H147" s="254">
        <v>10.301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185</v>
      </c>
      <c r="AU147" s="260" t="s">
        <v>86</v>
      </c>
      <c r="AV147" s="13" t="s">
        <v>86</v>
      </c>
      <c r="AW147" s="13" t="s">
        <v>33</v>
      </c>
      <c r="AX147" s="13" t="s">
        <v>76</v>
      </c>
      <c r="AY147" s="260" t="s">
        <v>177</v>
      </c>
    </row>
    <row r="148" s="13" customFormat="1">
      <c r="A148" s="13"/>
      <c r="B148" s="249"/>
      <c r="C148" s="250"/>
      <c r="D148" s="251" t="s">
        <v>185</v>
      </c>
      <c r="E148" s="252" t="s">
        <v>1</v>
      </c>
      <c r="F148" s="253" t="s">
        <v>201</v>
      </c>
      <c r="G148" s="250"/>
      <c r="H148" s="254">
        <v>1.4379999999999999</v>
      </c>
      <c r="I148" s="255"/>
      <c r="J148" s="250"/>
      <c r="K148" s="250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185</v>
      </c>
      <c r="AU148" s="260" t="s">
        <v>86</v>
      </c>
      <c r="AV148" s="13" t="s">
        <v>86</v>
      </c>
      <c r="AW148" s="13" t="s">
        <v>33</v>
      </c>
      <c r="AX148" s="13" t="s">
        <v>76</v>
      </c>
      <c r="AY148" s="260" t="s">
        <v>177</v>
      </c>
    </row>
    <row r="149" s="14" customFormat="1">
      <c r="A149" s="14"/>
      <c r="B149" s="261"/>
      <c r="C149" s="262"/>
      <c r="D149" s="251" t="s">
        <v>185</v>
      </c>
      <c r="E149" s="263" t="s">
        <v>1</v>
      </c>
      <c r="F149" s="264" t="s">
        <v>187</v>
      </c>
      <c r="G149" s="262"/>
      <c r="H149" s="265">
        <v>11.739000000000001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185</v>
      </c>
      <c r="AU149" s="271" t="s">
        <v>86</v>
      </c>
      <c r="AV149" s="14" t="s">
        <v>184</v>
      </c>
      <c r="AW149" s="14" t="s">
        <v>33</v>
      </c>
      <c r="AX149" s="14" t="s">
        <v>84</v>
      </c>
      <c r="AY149" s="271" t="s">
        <v>177</v>
      </c>
    </row>
    <row r="150" s="2" customFormat="1" ht="44.25" customHeight="1">
      <c r="A150" s="39"/>
      <c r="B150" s="40"/>
      <c r="C150" s="236" t="s">
        <v>202</v>
      </c>
      <c r="D150" s="236" t="s">
        <v>179</v>
      </c>
      <c r="E150" s="237" t="s">
        <v>203</v>
      </c>
      <c r="F150" s="238" t="s">
        <v>204</v>
      </c>
      <c r="G150" s="239" t="s">
        <v>182</v>
      </c>
      <c r="H150" s="240">
        <v>11.739000000000001</v>
      </c>
      <c r="I150" s="241"/>
      <c r="J150" s="242">
        <f>ROUND(I150*H150,2)</f>
        <v>0</v>
      </c>
      <c r="K150" s="238" t="s">
        <v>183</v>
      </c>
      <c r="L150" s="45"/>
      <c r="M150" s="243" t="s">
        <v>1</v>
      </c>
      <c r="N150" s="244" t="s">
        <v>41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184</v>
      </c>
      <c r="AT150" s="247" t="s">
        <v>179</v>
      </c>
      <c r="AU150" s="247" t="s">
        <v>86</v>
      </c>
      <c r="AY150" s="18" t="s">
        <v>177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84</v>
      </c>
      <c r="BK150" s="248">
        <f>ROUND(I150*H150,2)</f>
        <v>0</v>
      </c>
      <c r="BL150" s="18" t="s">
        <v>184</v>
      </c>
      <c r="BM150" s="247" t="s">
        <v>205</v>
      </c>
    </row>
    <row r="151" s="2" customFormat="1" ht="44.25" customHeight="1">
      <c r="A151" s="39"/>
      <c r="B151" s="40"/>
      <c r="C151" s="236" t="s">
        <v>195</v>
      </c>
      <c r="D151" s="236" t="s">
        <v>179</v>
      </c>
      <c r="E151" s="237" t="s">
        <v>206</v>
      </c>
      <c r="F151" s="238" t="s">
        <v>207</v>
      </c>
      <c r="G151" s="239" t="s">
        <v>182</v>
      </c>
      <c r="H151" s="240">
        <v>21.132000000000001</v>
      </c>
      <c r="I151" s="241"/>
      <c r="J151" s="242">
        <f>ROUND(I151*H151,2)</f>
        <v>0</v>
      </c>
      <c r="K151" s="238" t="s">
        <v>183</v>
      </c>
      <c r="L151" s="45"/>
      <c r="M151" s="243" t="s">
        <v>1</v>
      </c>
      <c r="N151" s="244" t="s">
        <v>41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184</v>
      </c>
      <c r="AT151" s="247" t="s">
        <v>179</v>
      </c>
      <c r="AU151" s="247" t="s">
        <v>86</v>
      </c>
      <c r="AY151" s="18" t="s">
        <v>177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84</v>
      </c>
      <c r="BK151" s="248">
        <f>ROUND(I151*H151,2)</f>
        <v>0</v>
      </c>
      <c r="BL151" s="18" t="s">
        <v>184</v>
      </c>
      <c r="BM151" s="247" t="s">
        <v>208</v>
      </c>
    </row>
    <row r="152" s="15" customFormat="1">
      <c r="A152" s="15"/>
      <c r="B152" s="272"/>
      <c r="C152" s="273"/>
      <c r="D152" s="251" t="s">
        <v>185</v>
      </c>
      <c r="E152" s="274" t="s">
        <v>1</v>
      </c>
      <c r="F152" s="275" t="s">
        <v>209</v>
      </c>
      <c r="G152" s="273"/>
      <c r="H152" s="274" t="s">
        <v>1</v>
      </c>
      <c r="I152" s="276"/>
      <c r="J152" s="273"/>
      <c r="K152" s="273"/>
      <c r="L152" s="277"/>
      <c r="M152" s="278"/>
      <c r="N152" s="279"/>
      <c r="O152" s="279"/>
      <c r="P152" s="279"/>
      <c r="Q152" s="279"/>
      <c r="R152" s="279"/>
      <c r="S152" s="279"/>
      <c r="T152" s="28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1" t="s">
        <v>185</v>
      </c>
      <c r="AU152" s="281" t="s">
        <v>86</v>
      </c>
      <c r="AV152" s="15" t="s">
        <v>84</v>
      </c>
      <c r="AW152" s="15" t="s">
        <v>33</v>
      </c>
      <c r="AX152" s="15" t="s">
        <v>76</v>
      </c>
      <c r="AY152" s="281" t="s">
        <v>177</v>
      </c>
    </row>
    <row r="153" s="13" customFormat="1">
      <c r="A153" s="13"/>
      <c r="B153" s="249"/>
      <c r="C153" s="250"/>
      <c r="D153" s="251" t="s">
        <v>185</v>
      </c>
      <c r="E153" s="252" t="s">
        <v>1</v>
      </c>
      <c r="F153" s="253" t="s">
        <v>210</v>
      </c>
      <c r="G153" s="250"/>
      <c r="H153" s="254">
        <v>21.132000000000001</v>
      </c>
      <c r="I153" s="255"/>
      <c r="J153" s="250"/>
      <c r="K153" s="250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185</v>
      </c>
      <c r="AU153" s="260" t="s">
        <v>86</v>
      </c>
      <c r="AV153" s="13" t="s">
        <v>86</v>
      </c>
      <c r="AW153" s="13" t="s">
        <v>33</v>
      </c>
      <c r="AX153" s="13" t="s">
        <v>76</v>
      </c>
      <c r="AY153" s="260" t="s">
        <v>177</v>
      </c>
    </row>
    <row r="154" s="14" customFormat="1">
      <c r="A154" s="14"/>
      <c r="B154" s="261"/>
      <c r="C154" s="262"/>
      <c r="D154" s="251" t="s">
        <v>185</v>
      </c>
      <c r="E154" s="263" t="s">
        <v>1</v>
      </c>
      <c r="F154" s="264" t="s">
        <v>187</v>
      </c>
      <c r="G154" s="262"/>
      <c r="H154" s="265">
        <v>21.132000000000001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185</v>
      </c>
      <c r="AU154" s="271" t="s">
        <v>86</v>
      </c>
      <c r="AV154" s="14" t="s">
        <v>184</v>
      </c>
      <c r="AW154" s="14" t="s">
        <v>33</v>
      </c>
      <c r="AX154" s="14" t="s">
        <v>84</v>
      </c>
      <c r="AY154" s="271" t="s">
        <v>177</v>
      </c>
    </row>
    <row r="155" s="2" customFormat="1" ht="33" customHeight="1">
      <c r="A155" s="39"/>
      <c r="B155" s="40"/>
      <c r="C155" s="236" t="s">
        <v>211</v>
      </c>
      <c r="D155" s="236" t="s">
        <v>179</v>
      </c>
      <c r="E155" s="237" t="s">
        <v>212</v>
      </c>
      <c r="F155" s="238" t="s">
        <v>213</v>
      </c>
      <c r="G155" s="239" t="s">
        <v>182</v>
      </c>
      <c r="H155" s="240">
        <v>21.132000000000001</v>
      </c>
      <c r="I155" s="241"/>
      <c r="J155" s="242">
        <f>ROUND(I155*H155,2)</f>
        <v>0</v>
      </c>
      <c r="K155" s="238" t="s">
        <v>183</v>
      </c>
      <c r="L155" s="45"/>
      <c r="M155" s="243" t="s">
        <v>1</v>
      </c>
      <c r="N155" s="244" t="s">
        <v>41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184</v>
      </c>
      <c r="AT155" s="247" t="s">
        <v>179</v>
      </c>
      <c r="AU155" s="247" t="s">
        <v>86</v>
      </c>
      <c r="AY155" s="18" t="s">
        <v>177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84</v>
      </c>
      <c r="BK155" s="248">
        <f>ROUND(I155*H155,2)</f>
        <v>0</v>
      </c>
      <c r="BL155" s="18" t="s">
        <v>184</v>
      </c>
      <c r="BM155" s="247" t="s">
        <v>214</v>
      </c>
    </row>
    <row r="156" s="2" customFormat="1" ht="55.5" customHeight="1">
      <c r="A156" s="39"/>
      <c r="B156" s="40"/>
      <c r="C156" s="236" t="s">
        <v>198</v>
      </c>
      <c r="D156" s="236" t="s">
        <v>179</v>
      </c>
      <c r="E156" s="237" t="s">
        <v>215</v>
      </c>
      <c r="F156" s="238" t="s">
        <v>216</v>
      </c>
      <c r="G156" s="239" t="s">
        <v>182</v>
      </c>
      <c r="H156" s="240">
        <v>6.8700000000000001</v>
      </c>
      <c r="I156" s="241"/>
      <c r="J156" s="242">
        <f>ROUND(I156*H156,2)</f>
        <v>0</v>
      </c>
      <c r="K156" s="238" t="s">
        <v>183</v>
      </c>
      <c r="L156" s="45"/>
      <c r="M156" s="243" t="s">
        <v>1</v>
      </c>
      <c r="N156" s="244" t="s">
        <v>41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184</v>
      </c>
      <c r="AT156" s="247" t="s">
        <v>179</v>
      </c>
      <c r="AU156" s="247" t="s">
        <v>86</v>
      </c>
      <c r="AY156" s="18" t="s">
        <v>177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84</v>
      </c>
      <c r="BK156" s="248">
        <f>ROUND(I156*H156,2)</f>
        <v>0</v>
      </c>
      <c r="BL156" s="18" t="s">
        <v>184</v>
      </c>
      <c r="BM156" s="247" t="s">
        <v>217</v>
      </c>
    </row>
    <row r="157" s="12" customFormat="1" ht="22.8" customHeight="1">
      <c r="A157" s="12"/>
      <c r="B157" s="220"/>
      <c r="C157" s="221"/>
      <c r="D157" s="222" t="s">
        <v>75</v>
      </c>
      <c r="E157" s="234" t="s">
        <v>86</v>
      </c>
      <c r="F157" s="234" t="s">
        <v>218</v>
      </c>
      <c r="G157" s="221"/>
      <c r="H157" s="221"/>
      <c r="I157" s="224"/>
      <c r="J157" s="235">
        <f>BK157</f>
        <v>0</v>
      </c>
      <c r="K157" s="221"/>
      <c r="L157" s="226"/>
      <c r="M157" s="227"/>
      <c r="N157" s="228"/>
      <c r="O157" s="228"/>
      <c r="P157" s="229">
        <f>SUM(P158:P194)</f>
        <v>0</v>
      </c>
      <c r="Q157" s="228"/>
      <c r="R157" s="229">
        <f>SUM(R158:R194)</f>
        <v>0</v>
      </c>
      <c r="S157" s="228"/>
      <c r="T157" s="230">
        <f>SUM(T158:T194)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1" t="s">
        <v>84</v>
      </c>
      <c r="AT157" s="232" t="s">
        <v>75</v>
      </c>
      <c r="AU157" s="232" t="s">
        <v>84</v>
      </c>
      <c r="AY157" s="231" t="s">
        <v>177</v>
      </c>
      <c r="BK157" s="233">
        <f>SUM(BK158:BK194)</f>
        <v>0</v>
      </c>
    </row>
    <row r="158" s="2" customFormat="1" ht="21.75" customHeight="1">
      <c r="A158" s="39"/>
      <c r="B158" s="40"/>
      <c r="C158" s="236" t="s">
        <v>219</v>
      </c>
      <c r="D158" s="236" t="s">
        <v>179</v>
      </c>
      <c r="E158" s="237" t="s">
        <v>220</v>
      </c>
      <c r="F158" s="238" t="s">
        <v>221</v>
      </c>
      <c r="G158" s="239" t="s">
        <v>182</v>
      </c>
      <c r="H158" s="240">
        <v>11.896000000000001</v>
      </c>
      <c r="I158" s="241"/>
      <c r="J158" s="242">
        <f>ROUND(I158*H158,2)</f>
        <v>0</v>
      </c>
      <c r="K158" s="238" t="s">
        <v>183</v>
      </c>
      <c r="L158" s="45"/>
      <c r="M158" s="243" t="s">
        <v>1</v>
      </c>
      <c r="N158" s="244" t="s">
        <v>41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184</v>
      </c>
      <c r="AT158" s="247" t="s">
        <v>179</v>
      </c>
      <c r="AU158" s="247" t="s">
        <v>86</v>
      </c>
      <c r="AY158" s="18" t="s">
        <v>177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84</v>
      </c>
      <c r="BK158" s="248">
        <f>ROUND(I158*H158,2)</f>
        <v>0</v>
      </c>
      <c r="BL158" s="18" t="s">
        <v>184</v>
      </c>
      <c r="BM158" s="247" t="s">
        <v>222</v>
      </c>
    </row>
    <row r="159" s="15" customFormat="1">
      <c r="A159" s="15"/>
      <c r="B159" s="272"/>
      <c r="C159" s="273"/>
      <c r="D159" s="251" t="s">
        <v>185</v>
      </c>
      <c r="E159" s="274" t="s">
        <v>1</v>
      </c>
      <c r="F159" s="275" t="s">
        <v>199</v>
      </c>
      <c r="G159" s="273"/>
      <c r="H159" s="274" t="s">
        <v>1</v>
      </c>
      <c r="I159" s="276"/>
      <c r="J159" s="273"/>
      <c r="K159" s="273"/>
      <c r="L159" s="277"/>
      <c r="M159" s="278"/>
      <c r="N159" s="279"/>
      <c r="O159" s="279"/>
      <c r="P159" s="279"/>
      <c r="Q159" s="279"/>
      <c r="R159" s="279"/>
      <c r="S159" s="279"/>
      <c r="T159" s="28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1" t="s">
        <v>185</v>
      </c>
      <c r="AU159" s="281" t="s">
        <v>86</v>
      </c>
      <c r="AV159" s="15" t="s">
        <v>84</v>
      </c>
      <c r="AW159" s="15" t="s">
        <v>33</v>
      </c>
      <c r="AX159" s="15" t="s">
        <v>76</v>
      </c>
      <c r="AY159" s="281" t="s">
        <v>177</v>
      </c>
    </row>
    <row r="160" s="13" customFormat="1">
      <c r="A160" s="13"/>
      <c r="B160" s="249"/>
      <c r="C160" s="250"/>
      <c r="D160" s="251" t="s">
        <v>185</v>
      </c>
      <c r="E160" s="252" t="s">
        <v>1</v>
      </c>
      <c r="F160" s="253" t="s">
        <v>223</v>
      </c>
      <c r="G160" s="250"/>
      <c r="H160" s="254">
        <v>5.3710000000000004</v>
      </c>
      <c r="I160" s="255"/>
      <c r="J160" s="250"/>
      <c r="K160" s="250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185</v>
      </c>
      <c r="AU160" s="260" t="s">
        <v>86</v>
      </c>
      <c r="AV160" s="13" t="s">
        <v>86</v>
      </c>
      <c r="AW160" s="13" t="s">
        <v>33</v>
      </c>
      <c r="AX160" s="13" t="s">
        <v>76</v>
      </c>
      <c r="AY160" s="260" t="s">
        <v>177</v>
      </c>
    </row>
    <row r="161" s="13" customFormat="1">
      <c r="A161" s="13"/>
      <c r="B161" s="249"/>
      <c r="C161" s="250"/>
      <c r="D161" s="251" t="s">
        <v>185</v>
      </c>
      <c r="E161" s="252" t="s">
        <v>1</v>
      </c>
      <c r="F161" s="253" t="s">
        <v>224</v>
      </c>
      <c r="G161" s="250"/>
      <c r="H161" s="254">
        <v>6.5250000000000004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185</v>
      </c>
      <c r="AU161" s="260" t="s">
        <v>86</v>
      </c>
      <c r="AV161" s="13" t="s">
        <v>86</v>
      </c>
      <c r="AW161" s="13" t="s">
        <v>33</v>
      </c>
      <c r="AX161" s="13" t="s">
        <v>76</v>
      </c>
      <c r="AY161" s="260" t="s">
        <v>177</v>
      </c>
    </row>
    <row r="162" s="14" customFormat="1">
      <c r="A162" s="14"/>
      <c r="B162" s="261"/>
      <c r="C162" s="262"/>
      <c r="D162" s="251" t="s">
        <v>185</v>
      </c>
      <c r="E162" s="263" t="s">
        <v>1</v>
      </c>
      <c r="F162" s="264" t="s">
        <v>187</v>
      </c>
      <c r="G162" s="262"/>
      <c r="H162" s="265">
        <v>11.896000000000001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185</v>
      </c>
      <c r="AU162" s="271" t="s">
        <v>86</v>
      </c>
      <c r="AV162" s="14" t="s">
        <v>184</v>
      </c>
      <c r="AW162" s="14" t="s">
        <v>33</v>
      </c>
      <c r="AX162" s="14" t="s">
        <v>84</v>
      </c>
      <c r="AY162" s="271" t="s">
        <v>177</v>
      </c>
    </row>
    <row r="163" s="2" customFormat="1" ht="16.5" customHeight="1">
      <c r="A163" s="39"/>
      <c r="B163" s="40"/>
      <c r="C163" s="236" t="s">
        <v>205</v>
      </c>
      <c r="D163" s="236" t="s">
        <v>179</v>
      </c>
      <c r="E163" s="237" t="s">
        <v>225</v>
      </c>
      <c r="F163" s="238" t="s">
        <v>226</v>
      </c>
      <c r="G163" s="239" t="s">
        <v>227</v>
      </c>
      <c r="H163" s="240">
        <v>21.731000000000002</v>
      </c>
      <c r="I163" s="241"/>
      <c r="J163" s="242">
        <f>ROUND(I163*H163,2)</f>
        <v>0</v>
      </c>
      <c r="K163" s="238" t="s">
        <v>183</v>
      </c>
      <c r="L163" s="45"/>
      <c r="M163" s="243" t="s">
        <v>1</v>
      </c>
      <c r="N163" s="244" t="s">
        <v>41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184</v>
      </c>
      <c r="AT163" s="247" t="s">
        <v>179</v>
      </c>
      <c r="AU163" s="247" t="s">
        <v>86</v>
      </c>
      <c r="AY163" s="18" t="s">
        <v>177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84</v>
      </c>
      <c r="BK163" s="248">
        <f>ROUND(I163*H163,2)</f>
        <v>0</v>
      </c>
      <c r="BL163" s="18" t="s">
        <v>184</v>
      </c>
      <c r="BM163" s="247" t="s">
        <v>228</v>
      </c>
    </row>
    <row r="164" s="15" customFormat="1">
      <c r="A164" s="15"/>
      <c r="B164" s="272"/>
      <c r="C164" s="273"/>
      <c r="D164" s="251" t="s">
        <v>185</v>
      </c>
      <c r="E164" s="274" t="s">
        <v>1</v>
      </c>
      <c r="F164" s="275" t="s">
        <v>199</v>
      </c>
      <c r="G164" s="273"/>
      <c r="H164" s="274" t="s">
        <v>1</v>
      </c>
      <c r="I164" s="276"/>
      <c r="J164" s="273"/>
      <c r="K164" s="273"/>
      <c r="L164" s="277"/>
      <c r="M164" s="278"/>
      <c r="N164" s="279"/>
      <c r="O164" s="279"/>
      <c r="P164" s="279"/>
      <c r="Q164" s="279"/>
      <c r="R164" s="279"/>
      <c r="S164" s="279"/>
      <c r="T164" s="28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1" t="s">
        <v>185</v>
      </c>
      <c r="AU164" s="281" t="s">
        <v>86</v>
      </c>
      <c r="AV164" s="15" t="s">
        <v>84</v>
      </c>
      <c r="AW164" s="15" t="s">
        <v>33</v>
      </c>
      <c r="AX164" s="15" t="s">
        <v>76</v>
      </c>
      <c r="AY164" s="281" t="s">
        <v>177</v>
      </c>
    </row>
    <row r="165" s="13" customFormat="1">
      <c r="A165" s="13"/>
      <c r="B165" s="249"/>
      <c r="C165" s="250"/>
      <c r="D165" s="251" t="s">
        <v>185</v>
      </c>
      <c r="E165" s="252" t="s">
        <v>1</v>
      </c>
      <c r="F165" s="253" t="s">
        <v>229</v>
      </c>
      <c r="G165" s="250"/>
      <c r="H165" s="254">
        <v>4.1100000000000003</v>
      </c>
      <c r="I165" s="255"/>
      <c r="J165" s="250"/>
      <c r="K165" s="250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185</v>
      </c>
      <c r="AU165" s="260" t="s">
        <v>86</v>
      </c>
      <c r="AV165" s="13" t="s">
        <v>86</v>
      </c>
      <c r="AW165" s="13" t="s">
        <v>33</v>
      </c>
      <c r="AX165" s="13" t="s">
        <v>76</v>
      </c>
      <c r="AY165" s="260" t="s">
        <v>177</v>
      </c>
    </row>
    <row r="166" s="13" customFormat="1">
      <c r="A166" s="13"/>
      <c r="B166" s="249"/>
      <c r="C166" s="250"/>
      <c r="D166" s="251" t="s">
        <v>185</v>
      </c>
      <c r="E166" s="252" t="s">
        <v>1</v>
      </c>
      <c r="F166" s="253" t="s">
        <v>230</v>
      </c>
      <c r="G166" s="250"/>
      <c r="H166" s="254">
        <v>0.72999999999999998</v>
      </c>
      <c r="I166" s="255"/>
      <c r="J166" s="250"/>
      <c r="K166" s="250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185</v>
      </c>
      <c r="AU166" s="260" t="s">
        <v>86</v>
      </c>
      <c r="AV166" s="13" t="s">
        <v>86</v>
      </c>
      <c r="AW166" s="13" t="s">
        <v>33</v>
      </c>
      <c r="AX166" s="13" t="s">
        <v>76</v>
      </c>
      <c r="AY166" s="260" t="s">
        <v>177</v>
      </c>
    </row>
    <row r="167" s="13" customFormat="1">
      <c r="A167" s="13"/>
      <c r="B167" s="249"/>
      <c r="C167" s="250"/>
      <c r="D167" s="251" t="s">
        <v>185</v>
      </c>
      <c r="E167" s="252" t="s">
        <v>1</v>
      </c>
      <c r="F167" s="253" t="s">
        <v>231</v>
      </c>
      <c r="G167" s="250"/>
      <c r="H167" s="254">
        <v>3.5539999999999998</v>
      </c>
      <c r="I167" s="255"/>
      <c r="J167" s="250"/>
      <c r="K167" s="250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185</v>
      </c>
      <c r="AU167" s="260" t="s">
        <v>86</v>
      </c>
      <c r="AV167" s="13" t="s">
        <v>86</v>
      </c>
      <c r="AW167" s="13" t="s">
        <v>33</v>
      </c>
      <c r="AX167" s="13" t="s">
        <v>76</v>
      </c>
      <c r="AY167" s="260" t="s">
        <v>177</v>
      </c>
    </row>
    <row r="168" s="13" customFormat="1">
      <c r="A168" s="13"/>
      <c r="B168" s="249"/>
      <c r="C168" s="250"/>
      <c r="D168" s="251" t="s">
        <v>185</v>
      </c>
      <c r="E168" s="252" t="s">
        <v>1</v>
      </c>
      <c r="F168" s="253" t="s">
        <v>232</v>
      </c>
      <c r="G168" s="250"/>
      <c r="H168" s="254">
        <v>2.5139999999999998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185</v>
      </c>
      <c r="AU168" s="260" t="s">
        <v>86</v>
      </c>
      <c r="AV168" s="13" t="s">
        <v>86</v>
      </c>
      <c r="AW168" s="13" t="s">
        <v>33</v>
      </c>
      <c r="AX168" s="13" t="s">
        <v>76</v>
      </c>
      <c r="AY168" s="260" t="s">
        <v>177</v>
      </c>
    </row>
    <row r="169" s="13" customFormat="1">
      <c r="A169" s="13"/>
      <c r="B169" s="249"/>
      <c r="C169" s="250"/>
      <c r="D169" s="251" t="s">
        <v>185</v>
      </c>
      <c r="E169" s="252" t="s">
        <v>1</v>
      </c>
      <c r="F169" s="253" t="s">
        <v>233</v>
      </c>
      <c r="G169" s="250"/>
      <c r="H169" s="254">
        <v>1.8129999999999999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185</v>
      </c>
      <c r="AU169" s="260" t="s">
        <v>86</v>
      </c>
      <c r="AV169" s="13" t="s">
        <v>86</v>
      </c>
      <c r="AW169" s="13" t="s">
        <v>33</v>
      </c>
      <c r="AX169" s="13" t="s">
        <v>76</v>
      </c>
      <c r="AY169" s="260" t="s">
        <v>177</v>
      </c>
    </row>
    <row r="170" s="13" customFormat="1">
      <c r="A170" s="13"/>
      <c r="B170" s="249"/>
      <c r="C170" s="250"/>
      <c r="D170" s="251" t="s">
        <v>185</v>
      </c>
      <c r="E170" s="252" t="s">
        <v>1</v>
      </c>
      <c r="F170" s="253" t="s">
        <v>234</v>
      </c>
      <c r="G170" s="250"/>
      <c r="H170" s="254">
        <v>1.8100000000000001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185</v>
      </c>
      <c r="AU170" s="260" t="s">
        <v>86</v>
      </c>
      <c r="AV170" s="13" t="s">
        <v>86</v>
      </c>
      <c r="AW170" s="13" t="s">
        <v>33</v>
      </c>
      <c r="AX170" s="13" t="s">
        <v>76</v>
      </c>
      <c r="AY170" s="260" t="s">
        <v>177</v>
      </c>
    </row>
    <row r="171" s="13" customFormat="1">
      <c r="A171" s="13"/>
      <c r="B171" s="249"/>
      <c r="C171" s="250"/>
      <c r="D171" s="251" t="s">
        <v>185</v>
      </c>
      <c r="E171" s="252" t="s">
        <v>1</v>
      </c>
      <c r="F171" s="253" t="s">
        <v>235</v>
      </c>
      <c r="G171" s="250"/>
      <c r="H171" s="254">
        <v>7.2000000000000002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185</v>
      </c>
      <c r="AU171" s="260" t="s">
        <v>86</v>
      </c>
      <c r="AV171" s="13" t="s">
        <v>86</v>
      </c>
      <c r="AW171" s="13" t="s">
        <v>33</v>
      </c>
      <c r="AX171" s="13" t="s">
        <v>76</v>
      </c>
      <c r="AY171" s="260" t="s">
        <v>177</v>
      </c>
    </row>
    <row r="172" s="14" customFormat="1">
      <c r="A172" s="14"/>
      <c r="B172" s="261"/>
      <c r="C172" s="262"/>
      <c r="D172" s="251" t="s">
        <v>185</v>
      </c>
      <c r="E172" s="263" t="s">
        <v>1</v>
      </c>
      <c r="F172" s="264" t="s">
        <v>187</v>
      </c>
      <c r="G172" s="262"/>
      <c r="H172" s="265">
        <v>21.731000000000002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185</v>
      </c>
      <c r="AU172" s="271" t="s">
        <v>86</v>
      </c>
      <c r="AV172" s="14" t="s">
        <v>184</v>
      </c>
      <c r="AW172" s="14" t="s">
        <v>33</v>
      </c>
      <c r="AX172" s="14" t="s">
        <v>84</v>
      </c>
      <c r="AY172" s="271" t="s">
        <v>177</v>
      </c>
    </row>
    <row r="173" s="2" customFormat="1" ht="16.5" customHeight="1">
      <c r="A173" s="39"/>
      <c r="B173" s="40"/>
      <c r="C173" s="236" t="s">
        <v>236</v>
      </c>
      <c r="D173" s="236" t="s">
        <v>179</v>
      </c>
      <c r="E173" s="237" t="s">
        <v>237</v>
      </c>
      <c r="F173" s="238" t="s">
        <v>238</v>
      </c>
      <c r="G173" s="239" t="s">
        <v>227</v>
      </c>
      <c r="H173" s="240">
        <v>21.731000000000002</v>
      </c>
      <c r="I173" s="241"/>
      <c r="J173" s="242">
        <f>ROUND(I173*H173,2)</f>
        <v>0</v>
      </c>
      <c r="K173" s="238" t="s">
        <v>183</v>
      </c>
      <c r="L173" s="45"/>
      <c r="M173" s="243" t="s">
        <v>1</v>
      </c>
      <c r="N173" s="244" t="s">
        <v>41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184</v>
      </c>
      <c r="AT173" s="247" t="s">
        <v>179</v>
      </c>
      <c r="AU173" s="247" t="s">
        <v>86</v>
      </c>
      <c r="AY173" s="18" t="s">
        <v>177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84</v>
      </c>
      <c r="BK173" s="248">
        <f>ROUND(I173*H173,2)</f>
        <v>0</v>
      </c>
      <c r="BL173" s="18" t="s">
        <v>184</v>
      </c>
      <c r="BM173" s="247" t="s">
        <v>239</v>
      </c>
    </row>
    <row r="174" s="2" customFormat="1" ht="21.75" customHeight="1">
      <c r="A174" s="39"/>
      <c r="B174" s="40"/>
      <c r="C174" s="236" t="s">
        <v>208</v>
      </c>
      <c r="D174" s="236" t="s">
        <v>179</v>
      </c>
      <c r="E174" s="237" t="s">
        <v>240</v>
      </c>
      <c r="F174" s="238" t="s">
        <v>241</v>
      </c>
      <c r="G174" s="239" t="s">
        <v>242</v>
      </c>
      <c r="H174" s="240">
        <v>0.77300000000000002</v>
      </c>
      <c r="I174" s="241"/>
      <c r="J174" s="242">
        <f>ROUND(I174*H174,2)</f>
        <v>0</v>
      </c>
      <c r="K174" s="238" t="s">
        <v>183</v>
      </c>
      <c r="L174" s="45"/>
      <c r="M174" s="243" t="s">
        <v>1</v>
      </c>
      <c r="N174" s="244" t="s">
        <v>41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184</v>
      </c>
      <c r="AT174" s="247" t="s">
        <v>179</v>
      </c>
      <c r="AU174" s="247" t="s">
        <v>86</v>
      </c>
      <c r="AY174" s="18" t="s">
        <v>177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84</v>
      </c>
      <c r="BK174" s="248">
        <f>ROUND(I174*H174,2)</f>
        <v>0</v>
      </c>
      <c r="BL174" s="18" t="s">
        <v>184</v>
      </c>
      <c r="BM174" s="247" t="s">
        <v>243</v>
      </c>
    </row>
    <row r="175" s="2" customFormat="1" ht="21.75" customHeight="1">
      <c r="A175" s="39"/>
      <c r="B175" s="40"/>
      <c r="C175" s="236" t="s">
        <v>244</v>
      </c>
      <c r="D175" s="236" t="s">
        <v>179</v>
      </c>
      <c r="E175" s="237" t="s">
        <v>245</v>
      </c>
      <c r="F175" s="238" t="s">
        <v>246</v>
      </c>
      <c r="G175" s="239" t="s">
        <v>182</v>
      </c>
      <c r="H175" s="240">
        <v>10.272</v>
      </c>
      <c r="I175" s="241"/>
      <c r="J175" s="242">
        <f>ROUND(I175*H175,2)</f>
        <v>0</v>
      </c>
      <c r="K175" s="238" t="s">
        <v>183</v>
      </c>
      <c r="L175" s="45"/>
      <c r="M175" s="243" t="s">
        <v>1</v>
      </c>
      <c r="N175" s="244" t="s">
        <v>41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184</v>
      </c>
      <c r="AT175" s="247" t="s">
        <v>179</v>
      </c>
      <c r="AU175" s="247" t="s">
        <v>86</v>
      </c>
      <c r="AY175" s="18" t="s">
        <v>177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84</v>
      </c>
      <c r="BK175" s="248">
        <f>ROUND(I175*H175,2)</f>
        <v>0</v>
      </c>
      <c r="BL175" s="18" t="s">
        <v>184</v>
      </c>
      <c r="BM175" s="247" t="s">
        <v>247</v>
      </c>
    </row>
    <row r="176" s="15" customFormat="1">
      <c r="A176" s="15"/>
      <c r="B176" s="272"/>
      <c r="C176" s="273"/>
      <c r="D176" s="251" t="s">
        <v>185</v>
      </c>
      <c r="E176" s="274" t="s">
        <v>1</v>
      </c>
      <c r="F176" s="275" t="s">
        <v>199</v>
      </c>
      <c r="G176" s="273"/>
      <c r="H176" s="274" t="s">
        <v>1</v>
      </c>
      <c r="I176" s="276"/>
      <c r="J176" s="273"/>
      <c r="K176" s="273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185</v>
      </c>
      <c r="AU176" s="281" t="s">
        <v>86</v>
      </c>
      <c r="AV176" s="15" t="s">
        <v>84</v>
      </c>
      <c r="AW176" s="15" t="s">
        <v>33</v>
      </c>
      <c r="AX176" s="15" t="s">
        <v>76</v>
      </c>
      <c r="AY176" s="281" t="s">
        <v>177</v>
      </c>
    </row>
    <row r="177" s="13" customFormat="1">
      <c r="A177" s="13"/>
      <c r="B177" s="249"/>
      <c r="C177" s="250"/>
      <c r="D177" s="251" t="s">
        <v>185</v>
      </c>
      <c r="E177" s="252" t="s">
        <v>1</v>
      </c>
      <c r="F177" s="253" t="s">
        <v>248</v>
      </c>
      <c r="G177" s="250"/>
      <c r="H177" s="254">
        <v>9.0129999999999999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185</v>
      </c>
      <c r="AU177" s="260" t="s">
        <v>86</v>
      </c>
      <c r="AV177" s="13" t="s">
        <v>86</v>
      </c>
      <c r="AW177" s="13" t="s">
        <v>33</v>
      </c>
      <c r="AX177" s="13" t="s">
        <v>76</v>
      </c>
      <c r="AY177" s="260" t="s">
        <v>177</v>
      </c>
    </row>
    <row r="178" s="13" customFormat="1">
      <c r="A178" s="13"/>
      <c r="B178" s="249"/>
      <c r="C178" s="250"/>
      <c r="D178" s="251" t="s">
        <v>185</v>
      </c>
      <c r="E178" s="252" t="s">
        <v>1</v>
      </c>
      <c r="F178" s="253" t="s">
        <v>249</v>
      </c>
      <c r="G178" s="250"/>
      <c r="H178" s="254">
        <v>1.2589999999999999</v>
      </c>
      <c r="I178" s="255"/>
      <c r="J178" s="250"/>
      <c r="K178" s="250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185</v>
      </c>
      <c r="AU178" s="260" t="s">
        <v>86</v>
      </c>
      <c r="AV178" s="13" t="s">
        <v>86</v>
      </c>
      <c r="AW178" s="13" t="s">
        <v>33</v>
      </c>
      <c r="AX178" s="13" t="s">
        <v>76</v>
      </c>
      <c r="AY178" s="260" t="s">
        <v>177</v>
      </c>
    </row>
    <row r="179" s="14" customFormat="1">
      <c r="A179" s="14"/>
      <c r="B179" s="261"/>
      <c r="C179" s="262"/>
      <c r="D179" s="251" t="s">
        <v>185</v>
      </c>
      <c r="E179" s="263" t="s">
        <v>1</v>
      </c>
      <c r="F179" s="264" t="s">
        <v>187</v>
      </c>
      <c r="G179" s="262"/>
      <c r="H179" s="265">
        <v>10.272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1" t="s">
        <v>185</v>
      </c>
      <c r="AU179" s="271" t="s">
        <v>86</v>
      </c>
      <c r="AV179" s="14" t="s">
        <v>184</v>
      </c>
      <c r="AW179" s="14" t="s">
        <v>33</v>
      </c>
      <c r="AX179" s="14" t="s">
        <v>84</v>
      </c>
      <c r="AY179" s="271" t="s">
        <v>177</v>
      </c>
    </row>
    <row r="180" s="2" customFormat="1" ht="16.5" customHeight="1">
      <c r="A180" s="39"/>
      <c r="B180" s="40"/>
      <c r="C180" s="236" t="s">
        <v>214</v>
      </c>
      <c r="D180" s="236" t="s">
        <v>179</v>
      </c>
      <c r="E180" s="237" t="s">
        <v>250</v>
      </c>
      <c r="F180" s="238" t="s">
        <v>251</v>
      </c>
      <c r="G180" s="239" t="s">
        <v>227</v>
      </c>
      <c r="H180" s="240">
        <v>58.698</v>
      </c>
      <c r="I180" s="241"/>
      <c r="J180" s="242">
        <f>ROUND(I180*H180,2)</f>
        <v>0</v>
      </c>
      <c r="K180" s="238" t="s">
        <v>183</v>
      </c>
      <c r="L180" s="45"/>
      <c r="M180" s="243" t="s">
        <v>1</v>
      </c>
      <c r="N180" s="244" t="s">
        <v>41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184</v>
      </c>
      <c r="AT180" s="247" t="s">
        <v>179</v>
      </c>
      <c r="AU180" s="247" t="s">
        <v>86</v>
      </c>
      <c r="AY180" s="18" t="s">
        <v>177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84</v>
      </c>
      <c r="BK180" s="248">
        <f>ROUND(I180*H180,2)</f>
        <v>0</v>
      </c>
      <c r="BL180" s="18" t="s">
        <v>184</v>
      </c>
      <c r="BM180" s="247" t="s">
        <v>252</v>
      </c>
    </row>
    <row r="181" s="15" customFormat="1">
      <c r="A181" s="15"/>
      <c r="B181" s="272"/>
      <c r="C181" s="273"/>
      <c r="D181" s="251" t="s">
        <v>185</v>
      </c>
      <c r="E181" s="274" t="s">
        <v>1</v>
      </c>
      <c r="F181" s="275" t="s">
        <v>199</v>
      </c>
      <c r="G181" s="273"/>
      <c r="H181" s="274" t="s">
        <v>1</v>
      </c>
      <c r="I181" s="276"/>
      <c r="J181" s="273"/>
      <c r="K181" s="273"/>
      <c r="L181" s="277"/>
      <c r="M181" s="278"/>
      <c r="N181" s="279"/>
      <c r="O181" s="279"/>
      <c r="P181" s="279"/>
      <c r="Q181" s="279"/>
      <c r="R181" s="279"/>
      <c r="S181" s="279"/>
      <c r="T181" s="28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1" t="s">
        <v>185</v>
      </c>
      <c r="AU181" s="281" t="s">
        <v>86</v>
      </c>
      <c r="AV181" s="15" t="s">
        <v>84</v>
      </c>
      <c r="AW181" s="15" t="s">
        <v>33</v>
      </c>
      <c r="AX181" s="15" t="s">
        <v>76</v>
      </c>
      <c r="AY181" s="281" t="s">
        <v>177</v>
      </c>
    </row>
    <row r="182" s="13" customFormat="1">
      <c r="A182" s="13"/>
      <c r="B182" s="249"/>
      <c r="C182" s="250"/>
      <c r="D182" s="251" t="s">
        <v>185</v>
      </c>
      <c r="E182" s="252" t="s">
        <v>1</v>
      </c>
      <c r="F182" s="253" t="s">
        <v>253</v>
      </c>
      <c r="G182" s="250"/>
      <c r="H182" s="254">
        <v>51.506</v>
      </c>
      <c r="I182" s="255"/>
      <c r="J182" s="250"/>
      <c r="K182" s="250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185</v>
      </c>
      <c r="AU182" s="260" t="s">
        <v>86</v>
      </c>
      <c r="AV182" s="13" t="s">
        <v>86</v>
      </c>
      <c r="AW182" s="13" t="s">
        <v>33</v>
      </c>
      <c r="AX182" s="13" t="s">
        <v>76</v>
      </c>
      <c r="AY182" s="260" t="s">
        <v>177</v>
      </c>
    </row>
    <row r="183" s="13" customFormat="1">
      <c r="A183" s="13"/>
      <c r="B183" s="249"/>
      <c r="C183" s="250"/>
      <c r="D183" s="251" t="s">
        <v>185</v>
      </c>
      <c r="E183" s="252" t="s">
        <v>1</v>
      </c>
      <c r="F183" s="253" t="s">
        <v>254</v>
      </c>
      <c r="G183" s="250"/>
      <c r="H183" s="254">
        <v>7.1920000000000002</v>
      </c>
      <c r="I183" s="255"/>
      <c r="J183" s="250"/>
      <c r="K183" s="250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185</v>
      </c>
      <c r="AU183" s="260" t="s">
        <v>86</v>
      </c>
      <c r="AV183" s="13" t="s">
        <v>86</v>
      </c>
      <c r="AW183" s="13" t="s">
        <v>33</v>
      </c>
      <c r="AX183" s="13" t="s">
        <v>76</v>
      </c>
      <c r="AY183" s="260" t="s">
        <v>177</v>
      </c>
    </row>
    <row r="184" s="14" customFormat="1">
      <c r="A184" s="14"/>
      <c r="B184" s="261"/>
      <c r="C184" s="262"/>
      <c r="D184" s="251" t="s">
        <v>185</v>
      </c>
      <c r="E184" s="263" t="s">
        <v>1</v>
      </c>
      <c r="F184" s="264" t="s">
        <v>187</v>
      </c>
      <c r="G184" s="262"/>
      <c r="H184" s="265">
        <v>58.698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1" t="s">
        <v>185</v>
      </c>
      <c r="AU184" s="271" t="s">
        <v>86</v>
      </c>
      <c r="AV184" s="14" t="s">
        <v>184</v>
      </c>
      <c r="AW184" s="14" t="s">
        <v>33</v>
      </c>
      <c r="AX184" s="14" t="s">
        <v>84</v>
      </c>
      <c r="AY184" s="271" t="s">
        <v>177</v>
      </c>
    </row>
    <row r="185" s="2" customFormat="1" ht="16.5" customHeight="1">
      <c r="A185" s="39"/>
      <c r="B185" s="40"/>
      <c r="C185" s="236" t="s">
        <v>8</v>
      </c>
      <c r="D185" s="236" t="s">
        <v>179</v>
      </c>
      <c r="E185" s="237" t="s">
        <v>255</v>
      </c>
      <c r="F185" s="238" t="s">
        <v>256</v>
      </c>
      <c r="G185" s="239" t="s">
        <v>227</v>
      </c>
      <c r="H185" s="240">
        <v>58.698</v>
      </c>
      <c r="I185" s="241"/>
      <c r="J185" s="242">
        <f>ROUND(I185*H185,2)</f>
        <v>0</v>
      </c>
      <c r="K185" s="238" t="s">
        <v>183</v>
      </c>
      <c r="L185" s="45"/>
      <c r="M185" s="243" t="s">
        <v>1</v>
      </c>
      <c r="N185" s="244" t="s">
        <v>41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184</v>
      </c>
      <c r="AT185" s="247" t="s">
        <v>179</v>
      </c>
      <c r="AU185" s="247" t="s">
        <v>86</v>
      </c>
      <c r="AY185" s="18" t="s">
        <v>177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84</v>
      </c>
      <c r="BK185" s="248">
        <f>ROUND(I185*H185,2)</f>
        <v>0</v>
      </c>
      <c r="BL185" s="18" t="s">
        <v>184</v>
      </c>
      <c r="BM185" s="247" t="s">
        <v>257</v>
      </c>
    </row>
    <row r="186" s="2" customFormat="1" ht="21.75" customHeight="1">
      <c r="A186" s="39"/>
      <c r="B186" s="40"/>
      <c r="C186" s="236" t="s">
        <v>217</v>
      </c>
      <c r="D186" s="236" t="s">
        <v>179</v>
      </c>
      <c r="E186" s="237" t="s">
        <v>258</v>
      </c>
      <c r="F186" s="238" t="s">
        <v>259</v>
      </c>
      <c r="G186" s="239" t="s">
        <v>182</v>
      </c>
      <c r="H186" s="240">
        <v>1.3540000000000001</v>
      </c>
      <c r="I186" s="241"/>
      <c r="J186" s="242">
        <f>ROUND(I186*H186,2)</f>
        <v>0</v>
      </c>
      <c r="K186" s="238" t="s">
        <v>183</v>
      </c>
      <c r="L186" s="45"/>
      <c r="M186" s="243" t="s">
        <v>1</v>
      </c>
      <c r="N186" s="244" t="s">
        <v>41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184</v>
      </c>
      <c r="AT186" s="247" t="s">
        <v>179</v>
      </c>
      <c r="AU186" s="247" t="s">
        <v>86</v>
      </c>
      <c r="AY186" s="18" t="s">
        <v>177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84</v>
      </c>
      <c r="BK186" s="248">
        <f>ROUND(I186*H186,2)</f>
        <v>0</v>
      </c>
      <c r="BL186" s="18" t="s">
        <v>184</v>
      </c>
      <c r="BM186" s="247" t="s">
        <v>260</v>
      </c>
    </row>
    <row r="187" s="15" customFormat="1">
      <c r="A187" s="15"/>
      <c r="B187" s="272"/>
      <c r="C187" s="273"/>
      <c r="D187" s="251" t="s">
        <v>185</v>
      </c>
      <c r="E187" s="274" t="s">
        <v>1</v>
      </c>
      <c r="F187" s="275" t="s">
        <v>261</v>
      </c>
      <c r="G187" s="273"/>
      <c r="H187" s="274" t="s">
        <v>1</v>
      </c>
      <c r="I187" s="276"/>
      <c r="J187" s="273"/>
      <c r="K187" s="273"/>
      <c r="L187" s="277"/>
      <c r="M187" s="278"/>
      <c r="N187" s="279"/>
      <c r="O187" s="279"/>
      <c r="P187" s="279"/>
      <c r="Q187" s="279"/>
      <c r="R187" s="279"/>
      <c r="S187" s="279"/>
      <c r="T187" s="28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1" t="s">
        <v>185</v>
      </c>
      <c r="AU187" s="281" t="s">
        <v>86</v>
      </c>
      <c r="AV187" s="15" t="s">
        <v>84</v>
      </c>
      <c r="AW187" s="15" t="s">
        <v>33</v>
      </c>
      <c r="AX187" s="15" t="s">
        <v>76</v>
      </c>
      <c r="AY187" s="281" t="s">
        <v>177</v>
      </c>
    </row>
    <row r="188" s="13" customFormat="1">
      <c r="A188" s="13"/>
      <c r="B188" s="249"/>
      <c r="C188" s="250"/>
      <c r="D188" s="251" t="s">
        <v>185</v>
      </c>
      <c r="E188" s="252" t="s">
        <v>1</v>
      </c>
      <c r="F188" s="253" t="s">
        <v>262</v>
      </c>
      <c r="G188" s="250"/>
      <c r="H188" s="254">
        <v>1.3540000000000001</v>
      </c>
      <c r="I188" s="255"/>
      <c r="J188" s="250"/>
      <c r="K188" s="250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185</v>
      </c>
      <c r="AU188" s="260" t="s">
        <v>86</v>
      </c>
      <c r="AV188" s="13" t="s">
        <v>86</v>
      </c>
      <c r="AW188" s="13" t="s">
        <v>33</v>
      </c>
      <c r="AX188" s="13" t="s">
        <v>76</v>
      </c>
      <c r="AY188" s="260" t="s">
        <v>177</v>
      </c>
    </row>
    <row r="189" s="14" customFormat="1">
      <c r="A189" s="14"/>
      <c r="B189" s="261"/>
      <c r="C189" s="262"/>
      <c r="D189" s="251" t="s">
        <v>185</v>
      </c>
      <c r="E189" s="263" t="s">
        <v>1</v>
      </c>
      <c r="F189" s="264" t="s">
        <v>187</v>
      </c>
      <c r="G189" s="262"/>
      <c r="H189" s="265">
        <v>1.3540000000000001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1" t="s">
        <v>185</v>
      </c>
      <c r="AU189" s="271" t="s">
        <v>86</v>
      </c>
      <c r="AV189" s="14" t="s">
        <v>184</v>
      </c>
      <c r="AW189" s="14" t="s">
        <v>33</v>
      </c>
      <c r="AX189" s="14" t="s">
        <v>84</v>
      </c>
      <c r="AY189" s="271" t="s">
        <v>177</v>
      </c>
    </row>
    <row r="190" s="2" customFormat="1" ht="16.5" customHeight="1">
      <c r="A190" s="39"/>
      <c r="B190" s="40"/>
      <c r="C190" s="236" t="s">
        <v>263</v>
      </c>
      <c r="D190" s="236" t="s">
        <v>179</v>
      </c>
      <c r="E190" s="237" t="s">
        <v>264</v>
      </c>
      <c r="F190" s="238" t="s">
        <v>265</v>
      </c>
      <c r="G190" s="239" t="s">
        <v>227</v>
      </c>
      <c r="H190" s="240">
        <v>15.470000000000001</v>
      </c>
      <c r="I190" s="241"/>
      <c r="J190" s="242">
        <f>ROUND(I190*H190,2)</f>
        <v>0</v>
      </c>
      <c r="K190" s="238" t="s">
        <v>183</v>
      </c>
      <c r="L190" s="45"/>
      <c r="M190" s="243" t="s">
        <v>1</v>
      </c>
      <c r="N190" s="244" t="s">
        <v>41</v>
      </c>
      <c r="O190" s="92"/>
      <c r="P190" s="245">
        <f>O190*H190</f>
        <v>0</v>
      </c>
      <c r="Q190" s="245">
        <v>0</v>
      </c>
      <c r="R190" s="245">
        <f>Q190*H190</f>
        <v>0</v>
      </c>
      <c r="S190" s="245">
        <v>0</v>
      </c>
      <c r="T190" s="24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7" t="s">
        <v>184</v>
      </c>
      <c r="AT190" s="247" t="s">
        <v>179</v>
      </c>
      <c r="AU190" s="247" t="s">
        <v>86</v>
      </c>
      <c r="AY190" s="18" t="s">
        <v>177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8" t="s">
        <v>84</v>
      </c>
      <c r="BK190" s="248">
        <f>ROUND(I190*H190,2)</f>
        <v>0</v>
      </c>
      <c r="BL190" s="18" t="s">
        <v>184</v>
      </c>
      <c r="BM190" s="247" t="s">
        <v>266</v>
      </c>
    </row>
    <row r="191" s="15" customFormat="1">
      <c r="A191" s="15"/>
      <c r="B191" s="272"/>
      <c r="C191" s="273"/>
      <c r="D191" s="251" t="s">
        <v>185</v>
      </c>
      <c r="E191" s="274" t="s">
        <v>1</v>
      </c>
      <c r="F191" s="275" t="s">
        <v>267</v>
      </c>
      <c r="G191" s="273"/>
      <c r="H191" s="274" t="s">
        <v>1</v>
      </c>
      <c r="I191" s="276"/>
      <c r="J191" s="273"/>
      <c r="K191" s="273"/>
      <c r="L191" s="277"/>
      <c r="M191" s="278"/>
      <c r="N191" s="279"/>
      <c r="O191" s="279"/>
      <c r="P191" s="279"/>
      <c r="Q191" s="279"/>
      <c r="R191" s="279"/>
      <c r="S191" s="279"/>
      <c r="T191" s="28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1" t="s">
        <v>185</v>
      </c>
      <c r="AU191" s="281" t="s">
        <v>86</v>
      </c>
      <c r="AV191" s="15" t="s">
        <v>84</v>
      </c>
      <c r="AW191" s="15" t="s">
        <v>33</v>
      </c>
      <c r="AX191" s="15" t="s">
        <v>76</v>
      </c>
      <c r="AY191" s="281" t="s">
        <v>177</v>
      </c>
    </row>
    <row r="192" s="13" customFormat="1">
      <c r="A192" s="13"/>
      <c r="B192" s="249"/>
      <c r="C192" s="250"/>
      <c r="D192" s="251" t="s">
        <v>185</v>
      </c>
      <c r="E192" s="252" t="s">
        <v>1</v>
      </c>
      <c r="F192" s="253" t="s">
        <v>268</v>
      </c>
      <c r="G192" s="250"/>
      <c r="H192" s="254">
        <v>15.470000000000001</v>
      </c>
      <c r="I192" s="255"/>
      <c r="J192" s="250"/>
      <c r="K192" s="250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185</v>
      </c>
      <c r="AU192" s="260" t="s">
        <v>86</v>
      </c>
      <c r="AV192" s="13" t="s">
        <v>86</v>
      </c>
      <c r="AW192" s="13" t="s">
        <v>33</v>
      </c>
      <c r="AX192" s="13" t="s">
        <v>76</v>
      </c>
      <c r="AY192" s="260" t="s">
        <v>177</v>
      </c>
    </row>
    <row r="193" s="14" customFormat="1">
      <c r="A193" s="14"/>
      <c r="B193" s="261"/>
      <c r="C193" s="262"/>
      <c r="D193" s="251" t="s">
        <v>185</v>
      </c>
      <c r="E193" s="263" t="s">
        <v>1</v>
      </c>
      <c r="F193" s="264" t="s">
        <v>187</v>
      </c>
      <c r="G193" s="262"/>
      <c r="H193" s="265">
        <v>15.470000000000001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1" t="s">
        <v>185</v>
      </c>
      <c r="AU193" s="271" t="s">
        <v>86</v>
      </c>
      <c r="AV193" s="14" t="s">
        <v>184</v>
      </c>
      <c r="AW193" s="14" t="s">
        <v>33</v>
      </c>
      <c r="AX193" s="14" t="s">
        <v>84</v>
      </c>
      <c r="AY193" s="271" t="s">
        <v>177</v>
      </c>
    </row>
    <row r="194" s="2" customFormat="1" ht="16.5" customHeight="1">
      <c r="A194" s="39"/>
      <c r="B194" s="40"/>
      <c r="C194" s="236" t="s">
        <v>222</v>
      </c>
      <c r="D194" s="236" t="s">
        <v>179</v>
      </c>
      <c r="E194" s="237" t="s">
        <v>269</v>
      </c>
      <c r="F194" s="238" t="s">
        <v>270</v>
      </c>
      <c r="G194" s="239" t="s">
        <v>227</v>
      </c>
      <c r="H194" s="240">
        <v>15.470000000000001</v>
      </c>
      <c r="I194" s="241"/>
      <c r="J194" s="242">
        <f>ROUND(I194*H194,2)</f>
        <v>0</v>
      </c>
      <c r="K194" s="238" t="s">
        <v>183</v>
      </c>
      <c r="L194" s="45"/>
      <c r="M194" s="243" t="s">
        <v>1</v>
      </c>
      <c r="N194" s="244" t="s">
        <v>41</v>
      </c>
      <c r="O194" s="92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184</v>
      </c>
      <c r="AT194" s="247" t="s">
        <v>179</v>
      </c>
      <c r="AU194" s="247" t="s">
        <v>86</v>
      </c>
      <c r="AY194" s="18" t="s">
        <v>177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84</v>
      </c>
      <c r="BK194" s="248">
        <f>ROUND(I194*H194,2)</f>
        <v>0</v>
      </c>
      <c r="BL194" s="18" t="s">
        <v>184</v>
      </c>
      <c r="BM194" s="247" t="s">
        <v>271</v>
      </c>
    </row>
    <row r="195" s="12" customFormat="1" ht="22.8" customHeight="1">
      <c r="A195" s="12"/>
      <c r="B195" s="220"/>
      <c r="C195" s="221"/>
      <c r="D195" s="222" t="s">
        <v>75</v>
      </c>
      <c r="E195" s="234" t="s">
        <v>192</v>
      </c>
      <c r="F195" s="234" t="s">
        <v>272</v>
      </c>
      <c r="G195" s="221"/>
      <c r="H195" s="221"/>
      <c r="I195" s="224"/>
      <c r="J195" s="235">
        <f>BK195</f>
        <v>0</v>
      </c>
      <c r="K195" s="221"/>
      <c r="L195" s="226"/>
      <c r="M195" s="227"/>
      <c r="N195" s="228"/>
      <c r="O195" s="228"/>
      <c r="P195" s="229">
        <f>SUM(P196:P224)</f>
        <v>0</v>
      </c>
      <c r="Q195" s="228"/>
      <c r="R195" s="229">
        <f>SUM(R196:R224)</f>
        <v>0</v>
      </c>
      <c r="S195" s="228"/>
      <c r="T195" s="230">
        <f>SUM(T196:T224)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1" t="s">
        <v>84</v>
      </c>
      <c r="AT195" s="232" t="s">
        <v>75</v>
      </c>
      <c r="AU195" s="232" t="s">
        <v>84</v>
      </c>
      <c r="AY195" s="231" t="s">
        <v>177</v>
      </c>
      <c r="BK195" s="233">
        <f>SUM(BK196:BK224)</f>
        <v>0</v>
      </c>
    </row>
    <row r="196" s="2" customFormat="1" ht="21.75" customHeight="1">
      <c r="A196" s="39"/>
      <c r="B196" s="40"/>
      <c r="C196" s="236" t="s">
        <v>273</v>
      </c>
      <c r="D196" s="236" t="s">
        <v>179</v>
      </c>
      <c r="E196" s="237" t="s">
        <v>274</v>
      </c>
      <c r="F196" s="238" t="s">
        <v>275</v>
      </c>
      <c r="G196" s="239" t="s">
        <v>227</v>
      </c>
      <c r="H196" s="240">
        <v>105.09999999999999</v>
      </c>
      <c r="I196" s="241"/>
      <c r="J196" s="242">
        <f>ROUND(I196*H196,2)</f>
        <v>0</v>
      </c>
      <c r="K196" s="238" t="s">
        <v>1</v>
      </c>
      <c r="L196" s="45"/>
      <c r="M196" s="243" t="s">
        <v>1</v>
      </c>
      <c r="N196" s="244" t="s">
        <v>41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184</v>
      </c>
      <c r="AT196" s="247" t="s">
        <v>179</v>
      </c>
      <c r="AU196" s="247" t="s">
        <v>86</v>
      </c>
      <c r="AY196" s="18" t="s">
        <v>177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84</v>
      </c>
      <c r="BK196" s="248">
        <f>ROUND(I196*H196,2)</f>
        <v>0</v>
      </c>
      <c r="BL196" s="18" t="s">
        <v>184</v>
      </c>
      <c r="BM196" s="247" t="s">
        <v>276</v>
      </c>
    </row>
    <row r="197" s="15" customFormat="1">
      <c r="A197" s="15"/>
      <c r="B197" s="272"/>
      <c r="C197" s="273"/>
      <c r="D197" s="251" t="s">
        <v>185</v>
      </c>
      <c r="E197" s="274" t="s">
        <v>1</v>
      </c>
      <c r="F197" s="275" t="s">
        <v>199</v>
      </c>
      <c r="G197" s="273"/>
      <c r="H197" s="274" t="s">
        <v>1</v>
      </c>
      <c r="I197" s="276"/>
      <c r="J197" s="273"/>
      <c r="K197" s="273"/>
      <c r="L197" s="277"/>
      <c r="M197" s="278"/>
      <c r="N197" s="279"/>
      <c r="O197" s="279"/>
      <c r="P197" s="279"/>
      <c r="Q197" s="279"/>
      <c r="R197" s="279"/>
      <c r="S197" s="279"/>
      <c r="T197" s="28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1" t="s">
        <v>185</v>
      </c>
      <c r="AU197" s="281" t="s">
        <v>86</v>
      </c>
      <c r="AV197" s="15" t="s">
        <v>84</v>
      </c>
      <c r="AW197" s="15" t="s">
        <v>33</v>
      </c>
      <c r="AX197" s="15" t="s">
        <v>76</v>
      </c>
      <c r="AY197" s="281" t="s">
        <v>177</v>
      </c>
    </row>
    <row r="198" s="13" customFormat="1">
      <c r="A198" s="13"/>
      <c r="B198" s="249"/>
      <c r="C198" s="250"/>
      <c r="D198" s="251" t="s">
        <v>185</v>
      </c>
      <c r="E198" s="252" t="s">
        <v>1</v>
      </c>
      <c r="F198" s="253" t="s">
        <v>277</v>
      </c>
      <c r="G198" s="250"/>
      <c r="H198" s="254">
        <v>68.013999999999996</v>
      </c>
      <c r="I198" s="255"/>
      <c r="J198" s="250"/>
      <c r="K198" s="250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185</v>
      </c>
      <c r="AU198" s="260" t="s">
        <v>86</v>
      </c>
      <c r="AV198" s="13" t="s">
        <v>86</v>
      </c>
      <c r="AW198" s="13" t="s">
        <v>33</v>
      </c>
      <c r="AX198" s="13" t="s">
        <v>76</v>
      </c>
      <c r="AY198" s="260" t="s">
        <v>177</v>
      </c>
    </row>
    <row r="199" s="13" customFormat="1">
      <c r="A199" s="13"/>
      <c r="B199" s="249"/>
      <c r="C199" s="250"/>
      <c r="D199" s="251" t="s">
        <v>185</v>
      </c>
      <c r="E199" s="252" t="s">
        <v>1</v>
      </c>
      <c r="F199" s="253" t="s">
        <v>278</v>
      </c>
      <c r="G199" s="250"/>
      <c r="H199" s="254">
        <v>20.908000000000001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185</v>
      </c>
      <c r="AU199" s="260" t="s">
        <v>86</v>
      </c>
      <c r="AV199" s="13" t="s">
        <v>86</v>
      </c>
      <c r="AW199" s="13" t="s">
        <v>33</v>
      </c>
      <c r="AX199" s="13" t="s">
        <v>76</v>
      </c>
      <c r="AY199" s="260" t="s">
        <v>177</v>
      </c>
    </row>
    <row r="200" s="13" customFormat="1">
      <c r="A200" s="13"/>
      <c r="B200" s="249"/>
      <c r="C200" s="250"/>
      <c r="D200" s="251" t="s">
        <v>185</v>
      </c>
      <c r="E200" s="252" t="s">
        <v>1</v>
      </c>
      <c r="F200" s="253" t="s">
        <v>279</v>
      </c>
      <c r="G200" s="250"/>
      <c r="H200" s="254">
        <v>25.478000000000002</v>
      </c>
      <c r="I200" s="255"/>
      <c r="J200" s="250"/>
      <c r="K200" s="250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185</v>
      </c>
      <c r="AU200" s="260" t="s">
        <v>86</v>
      </c>
      <c r="AV200" s="13" t="s">
        <v>86</v>
      </c>
      <c r="AW200" s="13" t="s">
        <v>33</v>
      </c>
      <c r="AX200" s="13" t="s">
        <v>76</v>
      </c>
      <c r="AY200" s="260" t="s">
        <v>177</v>
      </c>
    </row>
    <row r="201" s="16" customFormat="1">
      <c r="A201" s="16"/>
      <c r="B201" s="282"/>
      <c r="C201" s="283"/>
      <c r="D201" s="251" t="s">
        <v>185</v>
      </c>
      <c r="E201" s="284" t="s">
        <v>1</v>
      </c>
      <c r="F201" s="285" t="s">
        <v>280</v>
      </c>
      <c r="G201" s="283"/>
      <c r="H201" s="286">
        <v>114.40000000000001</v>
      </c>
      <c r="I201" s="287"/>
      <c r="J201" s="283"/>
      <c r="K201" s="283"/>
      <c r="L201" s="288"/>
      <c r="M201" s="289"/>
      <c r="N201" s="290"/>
      <c r="O201" s="290"/>
      <c r="P201" s="290"/>
      <c r="Q201" s="290"/>
      <c r="R201" s="290"/>
      <c r="S201" s="290"/>
      <c r="T201" s="291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92" t="s">
        <v>185</v>
      </c>
      <c r="AU201" s="292" t="s">
        <v>86</v>
      </c>
      <c r="AV201" s="16" t="s">
        <v>192</v>
      </c>
      <c r="AW201" s="16" t="s">
        <v>33</v>
      </c>
      <c r="AX201" s="16" t="s">
        <v>76</v>
      </c>
      <c r="AY201" s="292" t="s">
        <v>177</v>
      </c>
    </row>
    <row r="202" s="15" customFormat="1">
      <c r="A202" s="15"/>
      <c r="B202" s="272"/>
      <c r="C202" s="273"/>
      <c r="D202" s="251" t="s">
        <v>185</v>
      </c>
      <c r="E202" s="274" t="s">
        <v>1</v>
      </c>
      <c r="F202" s="275" t="s">
        <v>281</v>
      </c>
      <c r="G202" s="273"/>
      <c r="H202" s="274" t="s">
        <v>1</v>
      </c>
      <c r="I202" s="276"/>
      <c r="J202" s="273"/>
      <c r="K202" s="273"/>
      <c r="L202" s="277"/>
      <c r="M202" s="278"/>
      <c r="N202" s="279"/>
      <c r="O202" s="279"/>
      <c r="P202" s="279"/>
      <c r="Q202" s="279"/>
      <c r="R202" s="279"/>
      <c r="S202" s="279"/>
      <c r="T202" s="28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1" t="s">
        <v>185</v>
      </c>
      <c r="AU202" s="281" t="s">
        <v>86</v>
      </c>
      <c r="AV202" s="15" t="s">
        <v>84</v>
      </c>
      <c r="AW202" s="15" t="s">
        <v>33</v>
      </c>
      <c r="AX202" s="15" t="s">
        <v>76</v>
      </c>
      <c r="AY202" s="281" t="s">
        <v>177</v>
      </c>
    </row>
    <row r="203" s="13" customFormat="1">
      <c r="A203" s="13"/>
      <c r="B203" s="249"/>
      <c r="C203" s="250"/>
      <c r="D203" s="251" t="s">
        <v>185</v>
      </c>
      <c r="E203" s="252" t="s">
        <v>1</v>
      </c>
      <c r="F203" s="253" t="s">
        <v>282</v>
      </c>
      <c r="G203" s="250"/>
      <c r="H203" s="254">
        <v>-3.2000000000000002</v>
      </c>
      <c r="I203" s="255"/>
      <c r="J203" s="250"/>
      <c r="K203" s="250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185</v>
      </c>
      <c r="AU203" s="260" t="s">
        <v>86</v>
      </c>
      <c r="AV203" s="13" t="s">
        <v>86</v>
      </c>
      <c r="AW203" s="13" t="s">
        <v>33</v>
      </c>
      <c r="AX203" s="13" t="s">
        <v>76</v>
      </c>
      <c r="AY203" s="260" t="s">
        <v>177</v>
      </c>
    </row>
    <row r="204" s="13" customFormat="1">
      <c r="A204" s="13"/>
      <c r="B204" s="249"/>
      <c r="C204" s="250"/>
      <c r="D204" s="251" t="s">
        <v>185</v>
      </c>
      <c r="E204" s="252" t="s">
        <v>1</v>
      </c>
      <c r="F204" s="253" t="s">
        <v>283</v>
      </c>
      <c r="G204" s="250"/>
      <c r="H204" s="254">
        <v>-1.8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185</v>
      </c>
      <c r="AU204" s="260" t="s">
        <v>86</v>
      </c>
      <c r="AV204" s="13" t="s">
        <v>86</v>
      </c>
      <c r="AW204" s="13" t="s">
        <v>33</v>
      </c>
      <c r="AX204" s="13" t="s">
        <v>76</v>
      </c>
      <c r="AY204" s="260" t="s">
        <v>177</v>
      </c>
    </row>
    <row r="205" s="13" customFormat="1">
      <c r="A205" s="13"/>
      <c r="B205" s="249"/>
      <c r="C205" s="250"/>
      <c r="D205" s="251" t="s">
        <v>185</v>
      </c>
      <c r="E205" s="252" t="s">
        <v>1</v>
      </c>
      <c r="F205" s="253" t="s">
        <v>284</v>
      </c>
      <c r="G205" s="250"/>
      <c r="H205" s="254">
        <v>-2.8999999999999999</v>
      </c>
      <c r="I205" s="255"/>
      <c r="J205" s="250"/>
      <c r="K205" s="250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185</v>
      </c>
      <c r="AU205" s="260" t="s">
        <v>86</v>
      </c>
      <c r="AV205" s="13" t="s">
        <v>86</v>
      </c>
      <c r="AW205" s="13" t="s">
        <v>33</v>
      </c>
      <c r="AX205" s="13" t="s">
        <v>76</v>
      </c>
      <c r="AY205" s="260" t="s">
        <v>177</v>
      </c>
    </row>
    <row r="206" s="13" customFormat="1">
      <c r="A206" s="13"/>
      <c r="B206" s="249"/>
      <c r="C206" s="250"/>
      <c r="D206" s="251" t="s">
        <v>185</v>
      </c>
      <c r="E206" s="252" t="s">
        <v>1</v>
      </c>
      <c r="F206" s="253" t="s">
        <v>285</v>
      </c>
      <c r="G206" s="250"/>
      <c r="H206" s="254">
        <v>-1.3999999999999999</v>
      </c>
      <c r="I206" s="255"/>
      <c r="J206" s="250"/>
      <c r="K206" s="250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185</v>
      </c>
      <c r="AU206" s="260" t="s">
        <v>86</v>
      </c>
      <c r="AV206" s="13" t="s">
        <v>86</v>
      </c>
      <c r="AW206" s="13" t="s">
        <v>33</v>
      </c>
      <c r="AX206" s="13" t="s">
        <v>76</v>
      </c>
      <c r="AY206" s="260" t="s">
        <v>177</v>
      </c>
    </row>
    <row r="207" s="16" customFormat="1">
      <c r="A207" s="16"/>
      <c r="B207" s="282"/>
      <c r="C207" s="283"/>
      <c r="D207" s="251" t="s">
        <v>185</v>
      </c>
      <c r="E207" s="284" t="s">
        <v>1</v>
      </c>
      <c r="F207" s="285" t="s">
        <v>280</v>
      </c>
      <c r="G207" s="283"/>
      <c r="H207" s="286">
        <v>-9.3000000000000007</v>
      </c>
      <c r="I207" s="287"/>
      <c r="J207" s="283"/>
      <c r="K207" s="283"/>
      <c r="L207" s="288"/>
      <c r="M207" s="289"/>
      <c r="N207" s="290"/>
      <c r="O207" s="290"/>
      <c r="P207" s="290"/>
      <c r="Q207" s="290"/>
      <c r="R207" s="290"/>
      <c r="S207" s="290"/>
      <c r="T207" s="291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92" t="s">
        <v>185</v>
      </c>
      <c r="AU207" s="292" t="s">
        <v>86</v>
      </c>
      <c r="AV207" s="16" t="s">
        <v>192</v>
      </c>
      <c r="AW207" s="16" t="s">
        <v>33</v>
      </c>
      <c r="AX207" s="16" t="s">
        <v>76</v>
      </c>
      <c r="AY207" s="292" t="s">
        <v>177</v>
      </c>
    </row>
    <row r="208" s="14" customFormat="1">
      <c r="A208" s="14"/>
      <c r="B208" s="261"/>
      <c r="C208" s="262"/>
      <c r="D208" s="251" t="s">
        <v>185</v>
      </c>
      <c r="E208" s="263" t="s">
        <v>1</v>
      </c>
      <c r="F208" s="264" t="s">
        <v>187</v>
      </c>
      <c r="G208" s="262"/>
      <c r="H208" s="265">
        <v>105.09999999999999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185</v>
      </c>
      <c r="AU208" s="271" t="s">
        <v>86</v>
      </c>
      <c r="AV208" s="14" t="s">
        <v>184</v>
      </c>
      <c r="AW208" s="14" t="s">
        <v>33</v>
      </c>
      <c r="AX208" s="14" t="s">
        <v>84</v>
      </c>
      <c r="AY208" s="271" t="s">
        <v>177</v>
      </c>
    </row>
    <row r="209" s="2" customFormat="1" ht="33" customHeight="1">
      <c r="A209" s="39"/>
      <c r="B209" s="40"/>
      <c r="C209" s="236" t="s">
        <v>228</v>
      </c>
      <c r="D209" s="236" t="s">
        <v>179</v>
      </c>
      <c r="E209" s="237" t="s">
        <v>286</v>
      </c>
      <c r="F209" s="238" t="s">
        <v>287</v>
      </c>
      <c r="G209" s="239" t="s">
        <v>288</v>
      </c>
      <c r="H209" s="240">
        <v>4</v>
      </c>
      <c r="I209" s="241"/>
      <c r="J209" s="242">
        <f>ROUND(I209*H209,2)</f>
        <v>0</v>
      </c>
      <c r="K209" s="238" t="s">
        <v>183</v>
      </c>
      <c r="L209" s="45"/>
      <c r="M209" s="243" t="s">
        <v>1</v>
      </c>
      <c r="N209" s="244" t="s">
        <v>41</v>
      </c>
      <c r="O209" s="92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184</v>
      </c>
      <c r="AT209" s="247" t="s">
        <v>179</v>
      </c>
      <c r="AU209" s="247" t="s">
        <v>86</v>
      </c>
      <c r="AY209" s="18" t="s">
        <v>177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84</v>
      </c>
      <c r="BK209" s="248">
        <f>ROUND(I209*H209,2)</f>
        <v>0</v>
      </c>
      <c r="BL209" s="18" t="s">
        <v>184</v>
      </c>
      <c r="BM209" s="247" t="s">
        <v>289</v>
      </c>
    </row>
    <row r="210" s="2" customFormat="1" ht="21.75" customHeight="1">
      <c r="A210" s="39"/>
      <c r="B210" s="40"/>
      <c r="C210" s="236" t="s">
        <v>7</v>
      </c>
      <c r="D210" s="236" t="s">
        <v>179</v>
      </c>
      <c r="E210" s="237" t="s">
        <v>290</v>
      </c>
      <c r="F210" s="238" t="s">
        <v>291</v>
      </c>
      <c r="G210" s="239" t="s">
        <v>288</v>
      </c>
      <c r="H210" s="240">
        <v>1</v>
      </c>
      <c r="I210" s="241"/>
      <c r="J210" s="242">
        <f>ROUND(I210*H210,2)</f>
        <v>0</v>
      </c>
      <c r="K210" s="238" t="s">
        <v>183</v>
      </c>
      <c r="L210" s="45"/>
      <c r="M210" s="243" t="s">
        <v>1</v>
      </c>
      <c r="N210" s="244" t="s">
        <v>41</v>
      </c>
      <c r="O210" s="92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184</v>
      </c>
      <c r="AT210" s="247" t="s">
        <v>179</v>
      </c>
      <c r="AU210" s="247" t="s">
        <v>86</v>
      </c>
      <c r="AY210" s="18" t="s">
        <v>177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84</v>
      </c>
      <c r="BK210" s="248">
        <f>ROUND(I210*H210,2)</f>
        <v>0</v>
      </c>
      <c r="BL210" s="18" t="s">
        <v>184</v>
      </c>
      <c r="BM210" s="247" t="s">
        <v>292</v>
      </c>
    </row>
    <row r="211" s="2" customFormat="1" ht="44.25" customHeight="1">
      <c r="A211" s="39"/>
      <c r="B211" s="40"/>
      <c r="C211" s="236" t="s">
        <v>239</v>
      </c>
      <c r="D211" s="236" t="s">
        <v>179</v>
      </c>
      <c r="E211" s="237" t="s">
        <v>293</v>
      </c>
      <c r="F211" s="238" t="s">
        <v>294</v>
      </c>
      <c r="G211" s="239" t="s">
        <v>227</v>
      </c>
      <c r="H211" s="240">
        <v>23.734000000000002</v>
      </c>
      <c r="I211" s="241"/>
      <c r="J211" s="242">
        <f>ROUND(I211*H211,2)</f>
        <v>0</v>
      </c>
      <c r="K211" s="238" t="s">
        <v>183</v>
      </c>
      <c r="L211" s="45"/>
      <c r="M211" s="243" t="s">
        <v>1</v>
      </c>
      <c r="N211" s="244" t="s">
        <v>41</v>
      </c>
      <c r="O211" s="92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7" t="s">
        <v>184</v>
      </c>
      <c r="AT211" s="247" t="s">
        <v>179</v>
      </c>
      <c r="AU211" s="247" t="s">
        <v>86</v>
      </c>
      <c r="AY211" s="18" t="s">
        <v>177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8" t="s">
        <v>84</v>
      </c>
      <c r="BK211" s="248">
        <f>ROUND(I211*H211,2)</f>
        <v>0</v>
      </c>
      <c r="BL211" s="18" t="s">
        <v>184</v>
      </c>
      <c r="BM211" s="247" t="s">
        <v>295</v>
      </c>
    </row>
    <row r="212" s="15" customFormat="1">
      <c r="A212" s="15"/>
      <c r="B212" s="272"/>
      <c r="C212" s="273"/>
      <c r="D212" s="251" t="s">
        <v>185</v>
      </c>
      <c r="E212" s="274" t="s">
        <v>1</v>
      </c>
      <c r="F212" s="275" t="s">
        <v>199</v>
      </c>
      <c r="G212" s="273"/>
      <c r="H212" s="274" t="s">
        <v>1</v>
      </c>
      <c r="I212" s="276"/>
      <c r="J212" s="273"/>
      <c r="K212" s="273"/>
      <c r="L212" s="277"/>
      <c r="M212" s="278"/>
      <c r="N212" s="279"/>
      <c r="O212" s="279"/>
      <c r="P212" s="279"/>
      <c r="Q212" s="279"/>
      <c r="R212" s="279"/>
      <c r="S212" s="279"/>
      <c r="T212" s="28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1" t="s">
        <v>185</v>
      </c>
      <c r="AU212" s="281" t="s">
        <v>86</v>
      </c>
      <c r="AV212" s="15" t="s">
        <v>84</v>
      </c>
      <c r="AW212" s="15" t="s">
        <v>33</v>
      </c>
      <c r="AX212" s="15" t="s">
        <v>76</v>
      </c>
      <c r="AY212" s="281" t="s">
        <v>177</v>
      </c>
    </row>
    <row r="213" s="13" customFormat="1">
      <c r="A213" s="13"/>
      <c r="B213" s="249"/>
      <c r="C213" s="250"/>
      <c r="D213" s="251" t="s">
        <v>185</v>
      </c>
      <c r="E213" s="252" t="s">
        <v>1</v>
      </c>
      <c r="F213" s="253" t="s">
        <v>296</v>
      </c>
      <c r="G213" s="250"/>
      <c r="H213" s="254">
        <v>30.134</v>
      </c>
      <c r="I213" s="255"/>
      <c r="J213" s="250"/>
      <c r="K213" s="250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185</v>
      </c>
      <c r="AU213" s="260" t="s">
        <v>86</v>
      </c>
      <c r="AV213" s="13" t="s">
        <v>86</v>
      </c>
      <c r="AW213" s="13" t="s">
        <v>33</v>
      </c>
      <c r="AX213" s="13" t="s">
        <v>76</v>
      </c>
      <c r="AY213" s="260" t="s">
        <v>177</v>
      </c>
    </row>
    <row r="214" s="16" customFormat="1">
      <c r="A214" s="16"/>
      <c r="B214" s="282"/>
      <c r="C214" s="283"/>
      <c r="D214" s="251" t="s">
        <v>185</v>
      </c>
      <c r="E214" s="284" t="s">
        <v>1</v>
      </c>
      <c r="F214" s="285" t="s">
        <v>280</v>
      </c>
      <c r="G214" s="283"/>
      <c r="H214" s="286">
        <v>30.134</v>
      </c>
      <c r="I214" s="287"/>
      <c r="J214" s="283"/>
      <c r="K214" s="283"/>
      <c r="L214" s="288"/>
      <c r="M214" s="289"/>
      <c r="N214" s="290"/>
      <c r="O214" s="290"/>
      <c r="P214" s="290"/>
      <c r="Q214" s="290"/>
      <c r="R214" s="290"/>
      <c r="S214" s="290"/>
      <c r="T214" s="291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2" t="s">
        <v>185</v>
      </c>
      <c r="AU214" s="292" t="s">
        <v>86</v>
      </c>
      <c r="AV214" s="16" t="s">
        <v>192</v>
      </c>
      <c r="AW214" s="16" t="s">
        <v>33</v>
      </c>
      <c r="AX214" s="16" t="s">
        <v>76</v>
      </c>
      <c r="AY214" s="292" t="s">
        <v>177</v>
      </c>
    </row>
    <row r="215" s="15" customFormat="1">
      <c r="A215" s="15"/>
      <c r="B215" s="272"/>
      <c r="C215" s="273"/>
      <c r="D215" s="251" t="s">
        <v>185</v>
      </c>
      <c r="E215" s="274" t="s">
        <v>1</v>
      </c>
      <c r="F215" s="275" t="s">
        <v>281</v>
      </c>
      <c r="G215" s="273"/>
      <c r="H215" s="274" t="s">
        <v>1</v>
      </c>
      <c r="I215" s="276"/>
      <c r="J215" s="273"/>
      <c r="K215" s="273"/>
      <c r="L215" s="277"/>
      <c r="M215" s="278"/>
      <c r="N215" s="279"/>
      <c r="O215" s="279"/>
      <c r="P215" s="279"/>
      <c r="Q215" s="279"/>
      <c r="R215" s="279"/>
      <c r="S215" s="279"/>
      <c r="T215" s="280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1" t="s">
        <v>185</v>
      </c>
      <c r="AU215" s="281" t="s">
        <v>86</v>
      </c>
      <c r="AV215" s="15" t="s">
        <v>84</v>
      </c>
      <c r="AW215" s="15" t="s">
        <v>33</v>
      </c>
      <c r="AX215" s="15" t="s">
        <v>76</v>
      </c>
      <c r="AY215" s="281" t="s">
        <v>177</v>
      </c>
    </row>
    <row r="216" s="13" customFormat="1">
      <c r="A216" s="13"/>
      <c r="B216" s="249"/>
      <c r="C216" s="250"/>
      <c r="D216" s="251" t="s">
        <v>185</v>
      </c>
      <c r="E216" s="252" t="s">
        <v>1</v>
      </c>
      <c r="F216" s="253" t="s">
        <v>285</v>
      </c>
      <c r="G216" s="250"/>
      <c r="H216" s="254">
        <v>-1.3999999999999999</v>
      </c>
      <c r="I216" s="255"/>
      <c r="J216" s="250"/>
      <c r="K216" s="250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185</v>
      </c>
      <c r="AU216" s="260" t="s">
        <v>86</v>
      </c>
      <c r="AV216" s="13" t="s">
        <v>86</v>
      </c>
      <c r="AW216" s="13" t="s">
        <v>33</v>
      </c>
      <c r="AX216" s="13" t="s">
        <v>76</v>
      </c>
      <c r="AY216" s="260" t="s">
        <v>177</v>
      </c>
    </row>
    <row r="217" s="13" customFormat="1">
      <c r="A217" s="13"/>
      <c r="B217" s="249"/>
      <c r="C217" s="250"/>
      <c r="D217" s="251" t="s">
        <v>185</v>
      </c>
      <c r="E217" s="252" t="s">
        <v>1</v>
      </c>
      <c r="F217" s="253" t="s">
        <v>282</v>
      </c>
      <c r="G217" s="250"/>
      <c r="H217" s="254">
        <v>-3.2000000000000002</v>
      </c>
      <c r="I217" s="255"/>
      <c r="J217" s="250"/>
      <c r="K217" s="250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185</v>
      </c>
      <c r="AU217" s="260" t="s">
        <v>86</v>
      </c>
      <c r="AV217" s="13" t="s">
        <v>86</v>
      </c>
      <c r="AW217" s="13" t="s">
        <v>33</v>
      </c>
      <c r="AX217" s="13" t="s">
        <v>76</v>
      </c>
      <c r="AY217" s="260" t="s">
        <v>177</v>
      </c>
    </row>
    <row r="218" s="13" customFormat="1">
      <c r="A218" s="13"/>
      <c r="B218" s="249"/>
      <c r="C218" s="250"/>
      <c r="D218" s="251" t="s">
        <v>185</v>
      </c>
      <c r="E218" s="252" t="s">
        <v>1</v>
      </c>
      <c r="F218" s="253" t="s">
        <v>283</v>
      </c>
      <c r="G218" s="250"/>
      <c r="H218" s="254">
        <v>-1.8</v>
      </c>
      <c r="I218" s="255"/>
      <c r="J218" s="250"/>
      <c r="K218" s="250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185</v>
      </c>
      <c r="AU218" s="260" t="s">
        <v>86</v>
      </c>
      <c r="AV218" s="13" t="s">
        <v>86</v>
      </c>
      <c r="AW218" s="13" t="s">
        <v>33</v>
      </c>
      <c r="AX218" s="13" t="s">
        <v>76</v>
      </c>
      <c r="AY218" s="260" t="s">
        <v>177</v>
      </c>
    </row>
    <row r="219" s="16" customFormat="1">
      <c r="A219" s="16"/>
      <c r="B219" s="282"/>
      <c r="C219" s="283"/>
      <c r="D219" s="251" t="s">
        <v>185</v>
      </c>
      <c r="E219" s="284" t="s">
        <v>1</v>
      </c>
      <c r="F219" s="285" t="s">
        <v>280</v>
      </c>
      <c r="G219" s="283"/>
      <c r="H219" s="286">
        <v>-6.4000000000000004</v>
      </c>
      <c r="I219" s="287"/>
      <c r="J219" s="283"/>
      <c r="K219" s="283"/>
      <c r="L219" s="288"/>
      <c r="M219" s="289"/>
      <c r="N219" s="290"/>
      <c r="O219" s="290"/>
      <c r="P219" s="290"/>
      <c r="Q219" s="290"/>
      <c r="R219" s="290"/>
      <c r="S219" s="290"/>
      <c r="T219" s="291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92" t="s">
        <v>185</v>
      </c>
      <c r="AU219" s="292" t="s">
        <v>86</v>
      </c>
      <c r="AV219" s="16" t="s">
        <v>192</v>
      </c>
      <c r="AW219" s="16" t="s">
        <v>33</v>
      </c>
      <c r="AX219" s="16" t="s">
        <v>76</v>
      </c>
      <c r="AY219" s="292" t="s">
        <v>177</v>
      </c>
    </row>
    <row r="220" s="14" customFormat="1">
      <c r="A220" s="14"/>
      <c r="B220" s="261"/>
      <c r="C220" s="262"/>
      <c r="D220" s="251" t="s">
        <v>185</v>
      </c>
      <c r="E220" s="263" t="s">
        <v>1</v>
      </c>
      <c r="F220" s="264" t="s">
        <v>187</v>
      </c>
      <c r="G220" s="262"/>
      <c r="H220" s="265">
        <v>23.734000000000002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1" t="s">
        <v>185</v>
      </c>
      <c r="AU220" s="271" t="s">
        <v>86</v>
      </c>
      <c r="AV220" s="14" t="s">
        <v>184</v>
      </c>
      <c r="AW220" s="14" t="s">
        <v>33</v>
      </c>
      <c r="AX220" s="14" t="s">
        <v>84</v>
      </c>
      <c r="AY220" s="271" t="s">
        <v>177</v>
      </c>
    </row>
    <row r="221" s="2" customFormat="1" ht="33" customHeight="1">
      <c r="A221" s="39"/>
      <c r="B221" s="40"/>
      <c r="C221" s="236" t="s">
        <v>297</v>
      </c>
      <c r="D221" s="236" t="s">
        <v>179</v>
      </c>
      <c r="E221" s="237" t="s">
        <v>298</v>
      </c>
      <c r="F221" s="238" t="s">
        <v>299</v>
      </c>
      <c r="G221" s="239" t="s">
        <v>227</v>
      </c>
      <c r="H221" s="240">
        <v>19.359999999999999</v>
      </c>
      <c r="I221" s="241"/>
      <c r="J221" s="242">
        <f>ROUND(I221*H221,2)</f>
        <v>0</v>
      </c>
      <c r="K221" s="238" t="s">
        <v>183</v>
      </c>
      <c r="L221" s="45"/>
      <c r="M221" s="243" t="s">
        <v>1</v>
      </c>
      <c r="N221" s="244" t="s">
        <v>41</v>
      </c>
      <c r="O221" s="92"/>
      <c r="P221" s="245">
        <f>O221*H221</f>
        <v>0</v>
      </c>
      <c r="Q221" s="245">
        <v>0</v>
      </c>
      <c r="R221" s="245">
        <f>Q221*H221</f>
        <v>0</v>
      </c>
      <c r="S221" s="245">
        <v>0</v>
      </c>
      <c r="T221" s="24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7" t="s">
        <v>184</v>
      </c>
      <c r="AT221" s="247" t="s">
        <v>179</v>
      </c>
      <c r="AU221" s="247" t="s">
        <v>86</v>
      </c>
      <c r="AY221" s="18" t="s">
        <v>177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8" t="s">
        <v>84</v>
      </c>
      <c r="BK221" s="248">
        <f>ROUND(I221*H221,2)</f>
        <v>0</v>
      </c>
      <c r="BL221" s="18" t="s">
        <v>184</v>
      </c>
      <c r="BM221" s="247" t="s">
        <v>300</v>
      </c>
    </row>
    <row r="222" s="15" customFormat="1">
      <c r="A222" s="15"/>
      <c r="B222" s="272"/>
      <c r="C222" s="273"/>
      <c r="D222" s="251" t="s">
        <v>185</v>
      </c>
      <c r="E222" s="274" t="s">
        <v>1</v>
      </c>
      <c r="F222" s="275" t="s">
        <v>301</v>
      </c>
      <c r="G222" s="273"/>
      <c r="H222" s="274" t="s">
        <v>1</v>
      </c>
      <c r="I222" s="276"/>
      <c r="J222" s="273"/>
      <c r="K222" s="273"/>
      <c r="L222" s="277"/>
      <c r="M222" s="278"/>
      <c r="N222" s="279"/>
      <c r="O222" s="279"/>
      <c r="P222" s="279"/>
      <c r="Q222" s="279"/>
      <c r="R222" s="279"/>
      <c r="S222" s="279"/>
      <c r="T222" s="28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1" t="s">
        <v>185</v>
      </c>
      <c r="AU222" s="281" t="s">
        <v>86</v>
      </c>
      <c r="AV222" s="15" t="s">
        <v>84</v>
      </c>
      <c r="AW222" s="15" t="s">
        <v>33</v>
      </c>
      <c r="AX222" s="15" t="s">
        <v>76</v>
      </c>
      <c r="AY222" s="281" t="s">
        <v>177</v>
      </c>
    </row>
    <row r="223" s="13" customFormat="1">
      <c r="A223" s="13"/>
      <c r="B223" s="249"/>
      <c r="C223" s="250"/>
      <c r="D223" s="251" t="s">
        <v>185</v>
      </c>
      <c r="E223" s="252" t="s">
        <v>1</v>
      </c>
      <c r="F223" s="253" t="s">
        <v>302</v>
      </c>
      <c r="G223" s="250"/>
      <c r="H223" s="254">
        <v>19.359999999999999</v>
      </c>
      <c r="I223" s="255"/>
      <c r="J223" s="250"/>
      <c r="K223" s="250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185</v>
      </c>
      <c r="AU223" s="260" t="s">
        <v>86</v>
      </c>
      <c r="AV223" s="13" t="s">
        <v>86</v>
      </c>
      <c r="AW223" s="13" t="s">
        <v>33</v>
      </c>
      <c r="AX223" s="13" t="s">
        <v>76</v>
      </c>
      <c r="AY223" s="260" t="s">
        <v>177</v>
      </c>
    </row>
    <row r="224" s="14" customFormat="1">
      <c r="A224" s="14"/>
      <c r="B224" s="261"/>
      <c r="C224" s="262"/>
      <c r="D224" s="251" t="s">
        <v>185</v>
      </c>
      <c r="E224" s="263" t="s">
        <v>1</v>
      </c>
      <c r="F224" s="264" t="s">
        <v>187</v>
      </c>
      <c r="G224" s="262"/>
      <c r="H224" s="265">
        <v>19.359999999999999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185</v>
      </c>
      <c r="AU224" s="271" t="s">
        <v>86</v>
      </c>
      <c r="AV224" s="14" t="s">
        <v>184</v>
      </c>
      <c r="AW224" s="14" t="s">
        <v>33</v>
      </c>
      <c r="AX224" s="14" t="s">
        <v>84</v>
      </c>
      <c r="AY224" s="271" t="s">
        <v>177</v>
      </c>
    </row>
    <row r="225" s="12" customFormat="1" ht="22.8" customHeight="1">
      <c r="A225" s="12"/>
      <c r="B225" s="220"/>
      <c r="C225" s="221"/>
      <c r="D225" s="222" t="s">
        <v>75</v>
      </c>
      <c r="E225" s="234" t="s">
        <v>184</v>
      </c>
      <c r="F225" s="234" t="s">
        <v>303</v>
      </c>
      <c r="G225" s="221"/>
      <c r="H225" s="221"/>
      <c r="I225" s="224"/>
      <c r="J225" s="235">
        <f>BK225</f>
        <v>0</v>
      </c>
      <c r="K225" s="221"/>
      <c r="L225" s="226"/>
      <c r="M225" s="227"/>
      <c r="N225" s="228"/>
      <c r="O225" s="228"/>
      <c r="P225" s="229">
        <f>SUM(P226:P255)</f>
        <v>0</v>
      </c>
      <c r="Q225" s="228"/>
      <c r="R225" s="229">
        <f>SUM(R226:R255)</f>
        <v>0</v>
      </c>
      <c r="S225" s="228"/>
      <c r="T225" s="230">
        <f>SUM(T226:T255)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1" t="s">
        <v>84</v>
      </c>
      <c r="AT225" s="232" t="s">
        <v>75</v>
      </c>
      <c r="AU225" s="232" t="s">
        <v>84</v>
      </c>
      <c r="AY225" s="231" t="s">
        <v>177</v>
      </c>
      <c r="BK225" s="233">
        <f>SUM(BK226:BK255)</f>
        <v>0</v>
      </c>
    </row>
    <row r="226" s="2" customFormat="1" ht="21.75" customHeight="1">
      <c r="A226" s="39"/>
      <c r="B226" s="40"/>
      <c r="C226" s="236" t="s">
        <v>243</v>
      </c>
      <c r="D226" s="236" t="s">
        <v>179</v>
      </c>
      <c r="E226" s="237" t="s">
        <v>304</v>
      </c>
      <c r="F226" s="238" t="s">
        <v>305</v>
      </c>
      <c r="G226" s="239" t="s">
        <v>182</v>
      </c>
      <c r="H226" s="240">
        <v>0.049000000000000002</v>
      </c>
      <c r="I226" s="241"/>
      <c r="J226" s="242">
        <f>ROUND(I226*H226,2)</f>
        <v>0</v>
      </c>
      <c r="K226" s="238" t="s">
        <v>183</v>
      </c>
      <c r="L226" s="45"/>
      <c r="M226" s="243" t="s">
        <v>1</v>
      </c>
      <c r="N226" s="244" t="s">
        <v>41</v>
      </c>
      <c r="O226" s="92"/>
      <c r="P226" s="245">
        <f>O226*H226</f>
        <v>0</v>
      </c>
      <c r="Q226" s="245">
        <v>0</v>
      </c>
      <c r="R226" s="245">
        <f>Q226*H226</f>
        <v>0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184</v>
      </c>
      <c r="AT226" s="247" t="s">
        <v>179</v>
      </c>
      <c r="AU226" s="247" t="s">
        <v>86</v>
      </c>
      <c r="AY226" s="18" t="s">
        <v>177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84</v>
      </c>
      <c r="BK226" s="248">
        <f>ROUND(I226*H226,2)</f>
        <v>0</v>
      </c>
      <c r="BL226" s="18" t="s">
        <v>184</v>
      </c>
      <c r="BM226" s="247" t="s">
        <v>306</v>
      </c>
    </row>
    <row r="227" s="15" customFormat="1">
      <c r="A227" s="15"/>
      <c r="B227" s="272"/>
      <c r="C227" s="273"/>
      <c r="D227" s="251" t="s">
        <v>185</v>
      </c>
      <c r="E227" s="274" t="s">
        <v>1</v>
      </c>
      <c r="F227" s="275" t="s">
        <v>307</v>
      </c>
      <c r="G227" s="273"/>
      <c r="H227" s="274" t="s">
        <v>1</v>
      </c>
      <c r="I227" s="276"/>
      <c r="J227" s="273"/>
      <c r="K227" s="273"/>
      <c r="L227" s="277"/>
      <c r="M227" s="278"/>
      <c r="N227" s="279"/>
      <c r="O227" s="279"/>
      <c r="P227" s="279"/>
      <c r="Q227" s="279"/>
      <c r="R227" s="279"/>
      <c r="S227" s="279"/>
      <c r="T227" s="280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1" t="s">
        <v>185</v>
      </c>
      <c r="AU227" s="281" t="s">
        <v>86</v>
      </c>
      <c r="AV227" s="15" t="s">
        <v>84</v>
      </c>
      <c r="AW227" s="15" t="s">
        <v>33</v>
      </c>
      <c r="AX227" s="15" t="s">
        <v>76</v>
      </c>
      <c r="AY227" s="281" t="s">
        <v>177</v>
      </c>
    </row>
    <row r="228" s="13" customFormat="1">
      <c r="A228" s="13"/>
      <c r="B228" s="249"/>
      <c r="C228" s="250"/>
      <c r="D228" s="251" t="s">
        <v>185</v>
      </c>
      <c r="E228" s="252" t="s">
        <v>1</v>
      </c>
      <c r="F228" s="253" t="s">
        <v>308</v>
      </c>
      <c r="G228" s="250"/>
      <c r="H228" s="254">
        <v>0.049000000000000002</v>
      </c>
      <c r="I228" s="255"/>
      <c r="J228" s="250"/>
      <c r="K228" s="250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185</v>
      </c>
      <c r="AU228" s="260" t="s">
        <v>86</v>
      </c>
      <c r="AV228" s="13" t="s">
        <v>86</v>
      </c>
      <c r="AW228" s="13" t="s">
        <v>33</v>
      </c>
      <c r="AX228" s="13" t="s">
        <v>76</v>
      </c>
      <c r="AY228" s="260" t="s">
        <v>177</v>
      </c>
    </row>
    <row r="229" s="14" customFormat="1">
      <c r="A229" s="14"/>
      <c r="B229" s="261"/>
      <c r="C229" s="262"/>
      <c r="D229" s="251" t="s">
        <v>185</v>
      </c>
      <c r="E229" s="263" t="s">
        <v>1</v>
      </c>
      <c r="F229" s="264" t="s">
        <v>187</v>
      </c>
      <c r="G229" s="262"/>
      <c r="H229" s="265">
        <v>0.049000000000000002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1" t="s">
        <v>185</v>
      </c>
      <c r="AU229" s="271" t="s">
        <v>86</v>
      </c>
      <c r="AV229" s="14" t="s">
        <v>184</v>
      </c>
      <c r="AW229" s="14" t="s">
        <v>33</v>
      </c>
      <c r="AX229" s="14" t="s">
        <v>84</v>
      </c>
      <c r="AY229" s="271" t="s">
        <v>177</v>
      </c>
    </row>
    <row r="230" s="2" customFormat="1" ht="21.75" customHeight="1">
      <c r="A230" s="39"/>
      <c r="B230" s="40"/>
      <c r="C230" s="236" t="s">
        <v>309</v>
      </c>
      <c r="D230" s="236" t="s">
        <v>179</v>
      </c>
      <c r="E230" s="237" t="s">
        <v>310</v>
      </c>
      <c r="F230" s="238" t="s">
        <v>311</v>
      </c>
      <c r="G230" s="239" t="s">
        <v>182</v>
      </c>
      <c r="H230" s="240">
        <v>1.401</v>
      </c>
      <c r="I230" s="241"/>
      <c r="J230" s="242">
        <f>ROUND(I230*H230,2)</f>
        <v>0</v>
      </c>
      <c r="K230" s="238" t="s">
        <v>183</v>
      </c>
      <c r="L230" s="45"/>
      <c r="M230" s="243" t="s">
        <v>1</v>
      </c>
      <c r="N230" s="244" t="s">
        <v>41</v>
      </c>
      <c r="O230" s="92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184</v>
      </c>
      <c r="AT230" s="247" t="s">
        <v>179</v>
      </c>
      <c r="AU230" s="247" t="s">
        <v>86</v>
      </c>
      <c r="AY230" s="18" t="s">
        <v>177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84</v>
      </c>
      <c r="BK230" s="248">
        <f>ROUND(I230*H230,2)</f>
        <v>0</v>
      </c>
      <c r="BL230" s="18" t="s">
        <v>184</v>
      </c>
      <c r="BM230" s="247" t="s">
        <v>312</v>
      </c>
    </row>
    <row r="231" s="15" customFormat="1">
      <c r="A231" s="15"/>
      <c r="B231" s="272"/>
      <c r="C231" s="273"/>
      <c r="D231" s="251" t="s">
        <v>185</v>
      </c>
      <c r="E231" s="274" t="s">
        <v>1</v>
      </c>
      <c r="F231" s="275" t="s">
        <v>313</v>
      </c>
      <c r="G231" s="273"/>
      <c r="H231" s="274" t="s">
        <v>1</v>
      </c>
      <c r="I231" s="276"/>
      <c r="J231" s="273"/>
      <c r="K231" s="273"/>
      <c r="L231" s="277"/>
      <c r="M231" s="278"/>
      <c r="N231" s="279"/>
      <c r="O231" s="279"/>
      <c r="P231" s="279"/>
      <c r="Q231" s="279"/>
      <c r="R231" s="279"/>
      <c r="S231" s="279"/>
      <c r="T231" s="28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1" t="s">
        <v>185</v>
      </c>
      <c r="AU231" s="281" t="s">
        <v>86</v>
      </c>
      <c r="AV231" s="15" t="s">
        <v>84</v>
      </c>
      <c r="AW231" s="15" t="s">
        <v>33</v>
      </c>
      <c r="AX231" s="15" t="s">
        <v>76</v>
      </c>
      <c r="AY231" s="281" t="s">
        <v>177</v>
      </c>
    </row>
    <row r="232" s="13" customFormat="1">
      <c r="A232" s="13"/>
      <c r="B232" s="249"/>
      <c r="C232" s="250"/>
      <c r="D232" s="251" t="s">
        <v>185</v>
      </c>
      <c r="E232" s="252" t="s">
        <v>1</v>
      </c>
      <c r="F232" s="253" t="s">
        <v>314</v>
      </c>
      <c r="G232" s="250"/>
      <c r="H232" s="254">
        <v>0.83299999999999996</v>
      </c>
      <c r="I232" s="255"/>
      <c r="J232" s="250"/>
      <c r="K232" s="250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185</v>
      </c>
      <c r="AU232" s="260" t="s">
        <v>86</v>
      </c>
      <c r="AV232" s="13" t="s">
        <v>86</v>
      </c>
      <c r="AW232" s="13" t="s">
        <v>33</v>
      </c>
      <c r="AX232" s="13" t="s">
        <v>76</v>
      </c>
      <c r="AY232" s="260" t="s">
        <v>177</v>
      </c>
    </row>
    <row r="233" s="13" customFormat="1">
      <c r="A233" s="13"/>
      <c r="B233" s="249"/>
      <c r="C233" s="250"/>
      <c r="D233" s="251" t="s">
        <v>185</v>
      </c>
      <c r="E233" s="252" t="s">
        <v>1</v>
      </c>
      <c r="F233" s="253" t="s">
        <v>315</v>
      </c>
      <c r="G233" s="250"/>
      <c r="H233" s="254">
        <v>0.25600000000000001</v>
      </c>
      <c r="I233" s="255"/>
      <c r="J233" s="250"/>
      <c r="K233" s="250"/>
      <c r="L233" s="256"/>
      <c r="M233" s="257"/>
      <c r="N233" s="258"/>
      <c r="O233" s="258"/>
      <c r="P233" s="258"/>
      <c r="Q233" s="258"/>
      <c r="R233" s="258"/>
      <c r="S233" s="258"/>
      <c r="T233" s="25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0" t="s">
        <v>185</v>
      </c>
      <c r="AU233" s="260" t="s">
        <v>86</v>
      </c>
      <c r="AV233" s="13" t="s">
        <v>86</v>
      </c>
      <c r="AW233" s="13" t="s">
        <v>33</v>
      </c>
      <c r="AX233" s="13" t="s">
        <v>76</v>
      </c>
      <c r="AY233" s="260" t="s">
        <v>177</v>
      </c>
    </row>
    <row r="234" s="13" customFormat="1">
      <c r="A234" s="13"/>
      <c r="B234" s="249"/>
      <c r="C234" s="250"/>
      <c r="D234" s="251" t="s">
        <v>185</v>
      </c>
      <c r="E234" s="252" t="s">
        <v>1</v>
      </c>
      <c r="F234" s="253" t="s">
        <v>316</v>
      </c>
      <c r="G234" s="250"/>
      <c r="H234" s="254">
        <v>0.312</v>
      </c>
      <c r="I234" s="255"/>
      <c r="J234" s="250"/>
      <c r="K234" s="250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185</v>
      </c>
      <c r="AU234" s="260" t="s">
        <v>86</v>
      </c>
      <c r="AV234" s="13" t="s">
        <v>86</v>
      </c>
      <c r="AW234" s="13" t="s">
        <v>33</v>
      </c>
      <c r="AX234" s="13" t="s">
        <v>76</v>
      </c>
      <c r="AY234" s="260" t="s">
        <v>177</v>
      </c>
    </row>
    <row r="235" s="14" customFormat="1">
      <c r="A235" s="14"/>
      <c r="B235" s="261"/>
      <c r="C235" s="262"/>
      <c r="D235" s="251" t="s">
        <v>185</v>
      </c>
      <c r="E235" s="263" t="s">
        <v>1</v>
      </c>
      <c r="F235" s="264" t="s">
        <v>187</v>
      </c>
      <c r="G235" s="262"/>
      <c r="H235" s="265">
        <v>1.401</v>
      </c>
      <c r="I235" s="266"/>
      <c r="J235" s="262"/>
      <c r="K235" s="262"/>
      <c r="L235" s="267"/>
      <c r="M235" s="268"/>
      <c r="N235" s="269"/>
      <c r="O235" s="269"/>
      <c r="P235" s="269"/>
      <c r="Q235" s="269"/>
      <c r="R235" s="269"/>
      <c r="S235" s="269"/>
      <c r="T235" s="27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1" t="s">
        <v>185</v>
      </c>
      <c r="AU235" s="271" t="s">
        <v>86</v>
      </c>
      <c r="AV235" s="14" t="s">
        <v>184</v>
      </c>
      <c r="AW235" s="14" t="s">
        <v>33</v>
      </c>
      <c r="AX235" s="14" t="s">
        <v>84</v>
      </c>
      <c r="AY235" s="271" t="s">
        <v>177</v>
      </c>
    </row>
    <row r="236" s="2" customFormat="1" ht="21.75" customHeight="1">
      <c r="A236" s="39"/>
      <c r="B236" s="40"/>
      <c r="C236" s="236" t="s">
        <v>247</v>
      </c>
      <c r="D236" s="236" t="s">
        <v>179</v>
      </c>
      <c r="E236" s="237" t="s">
        <v>317</v>
      </c>
      <c r="F236" s="238" t="s">
        <v>318</v>
      </c>
      <c r="G236" s="239" t="s">
        <v>227</v>
      </c>
      <c r="H236" s="240">
        <v>19.577999999999999</v>
      </c>
      <c r="I236" s="241"/>
      <c r="J236" s="242">
        <f>ROUND(I236*H236,2)</f>
        <v>0</v>
      </c>
      <c r="K236" s="238" t="s">
        <v>183</v>
      </c>
      <c r="L236" s="45"/>
      <c r="M236" s="243" t="s">
        <v>1</v>
      </c>
      <c r="N236" s="244" t="s">
        <v>41</v>
      </c>
      <c r="O236" s="92"/>
      <c r="P236" s="245">
        <f>O236*H236</f>
        <v>0</v>
      </c>
      <c r="Q236" s="245">
        <v>0</v>
      </c>
      <c r="R236" s="245">
        <f>Q236*H236</f>
        <v>0</v>
      </c>
      <c r="S236" s="245">
        <v>0</v>
      </c>
      <c r="T236" s="24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7" t="s">
        <v>184</v>
      </c>
      <c r="AT236" s="247" t="s">
        <v>179</v>
      </c>
      <c r="AU236" s="247" t="s">
        <v>86</v>
      </c>
      <c r="AY236" s="18" t="s">
        <v>177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8" t="s">
        <v>84</v>
      </c>
      <c r="BK236" s="248">
        <f>ROUND(I236*H236,2)</f>
        <v>0</v>
      </c>
      <c r="BL236" s="18" t="s">
        <v>184</v>
      </c>
      <c r="BM236" s="247" t="s">
        <v>319</v>
      </c>
    </row>
    <row r="237" s="15" customFormat="1">
      <c r="A237" s="15"/>
      <c r="B237" s="272"/>
      <c r="C237" s="273"/>
      <c r="D237" s="251" t="s">
        <v>185</v>
      </c>
      <c r="E237" s="274" t="s">
        <v>1</v>
      </c>
      <c r="F237" s="275" t="s">
        <v>199</v>
      </c>
      <c r="G237" s="273"/>
      <c r="H237" s="274" t="s">
        <v>1</v>
      </c>
      <c r="I237" s="276"/>
      <c r="J237" s="273"/>
      <c r="K237" s="273"/>
      <c r="L237" s="277"/>
      <c r="M237" s="278"/>
      <c r="N237" s="279"/>
      <c r="O237" s="279"/>
      <c r="P237" s="279"/>
      <c r="Q237" s="279"/>
      <c r="R237" s="279"/>
      <c r="S237" s="279"/>
      <c r="T237" s="28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1" t="s">
        <v>185</v>
      </c>
      <c r="AU237" s="281" t="s">
        <v>86</v>
      </c>
      <c r="AV237" s="15" t="s">
        <v>84</v>
      </c>
      <c r="AW237" s="15" t="s">
        <v>33</v>
      </c>
      <c r="AX237" s="15" t="s">
        <v>76</v>
      </c>
      <c r="AY237" s="281" t="s">
        <v>177</v>
      </c>
    </row>
    <row r="238" s="13" customFormat="1">
      <c r="A238" s="13"/>
      <c r="B238" s="249"/>
      <c r="C238" s="250"/>
      <c r="D238" s="251" t="s">
        <v>185</v>
      </c>
      <c r="E238" s="252" t="s">
        <v>1</v>
      </c>
      <c r="F238" s="253" t="s">
        <v>320</v>
      </c>
      <c r="G238" s="250"/>
      <c r="H238" s="254">
        <v>11.103999999999999</v>
      </c>
      <c r="I238" s="255"/>
      <c r="J238" s="250"/>
      <c r="K238" s="250"/>
      <c r="L238" s="256"/>
      <c r="M238" s="257"/>
      <c r="N238" s="258"/>
      <c r="O238" s="258"/>
      <c r="P238" s="258"/>
      <c r="Q238" s="258"/>
      <c r="R238" s="258"/>
      <c r="S238" s="258"/>
      <c r="T238" s="25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0" t="s">
        <v>185</v>
      </c>
      <c r="AU238" s="260" t="s">
        <v>86</v>
      </c>
      <c r="AV238" s="13" t="s">
        <v>86</v>
      </c>
      <c r="AW238" s="13" t="s">
        <v>33</v>
      </c>
      <c r="AX238" s="13" t="s">
        <v>76</v>
      </c>
      <c r="AY238" s="260" t="s">
        <v>177</v>
      </c>
    </row>
    <row r="239" s="13" customFormat="1">
      <c r="A239" s="13"/>
      <c r="B239" s="249"/>
      <c r="C239" s="250"/>
      <c r="D239" s="251" t="s">
        <v>185</v>
      </c>
      <c r="E239" s="252" t="s">
        <v>1</v>
      </c>
      <c r="F239" s="253" t="s">
        <v>321</v>
      </c>
      <c r="G239" s="250"/>
      <c r="H239" s="254">
        <v>3.4140000000000001</v>
      </c>
      <c r="I239" s="255"/>
      <c r="J239" s="250"/>
      <c r="K239" s="250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185</v>
      </c>
      <c r="AU239" s="260" t="s">
        <v>86</v>
      </c>
      <c r="AV239" s="13" t="s">
        <v>86</v>
      </c>
      <c r="AW239" s="13" t="s">
        <v>33</v>
      </c>
      <c r="AX239" s="13" t="s">
        <v>76</v>
      </c>
      <c r="AY239" s="260" t="s">
        <v>177</v>
      </c>
    </row>
    <row r="240" s="13" customFormat="1">
      <c r="A240" s="13"/>
      <c r="B240" s="249"/>
      <c r="C240" s="250"/>
      <c r="D240" s="251" t="s">
        <v>185</v>
      </c>
      <c r="E240" s="252" t="s">
        <v>1</v>
      </c>
      <c r="F240" s="253" t="s">
        <v>322</v>
      </c>
      <c r="G240" s="250"/>
      <c r="H240" s="254">
        <v>4.1600000000000001</v>
      </c>
      <c r="I240" s="255"/>
      <c r="J240" s="250"/>
      <c r="K240" s="250"/>
      <c r="L240" s="256"/>
      <c r="M240" s="257"/>
      <c r="N240" s="258"/>
      <c r="O240" s="258"/>
      <c r="P240" s="258"/>
      <c r="Q240" s="258"/>
      <c r="R240" s="258"/>
      <c r="S240" s="258"/>
      <c r="T240" s="25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0" t="s">
        <v>185</v>
      </c>
      <c r="AU240" s="260" t="s">
        <v>86</v>
      </c>
      <c r="AV240" s="13" t="s">
        <v>86</v>
      </c>
      <c r="AW240" s="13" t="s">
        <v>33</v>
      </c>
      <c r="AX240" s="13" t="s">
        <v>76</v>
      </c>
      <c r="AY240" s="260" t="s">
        <v>177</v>
      </c>
    </row>
    <row r="241" s="16" customFormat="1">
      <c r="A241" s="16"/>
      <c r="B241" s="282"/>
      <c r="C241" s="283"/>
      <c r="D241" s="251" t="s">
        <v>185</v>
      </c>
      <c r="E241" s="284" t="s">
        <v>1</v>
      </c>
      <c r="F241" s="285" t="s">
        <v>280</v>
      </c>
      <c r="G241" s="283"/>
      <c r="H241" s="286">
        <v>18.678000000000001</v>
      </c>
      <c r="I241" s="287"/>
      <c r="J241" s="283"/>
      <c r="K241" s="283"/>
      <c r="L241" s="288"/>
      <c r="M241" s="289"/>
      <c r="N241" s="290"/>
      <c r="O241" s="290"/>
      <c r="P241" s="290"/>
      <c r="Q241" s="290"/>
      <c r="R241" s="290"/>
      <c r="S241" s="290"/>
      <c r="T241" s="291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92" t="s">
        <v>185</v>
      </c>
      <c r="AU241" s="292" t="s">
        <v>86</v>
      </c>
      <c r="AV241" s="16" t="s">
        <v>192</v>
      </c>
      <c r="AW241" s="16" t="s">
        <v>33</v>
      </c>
      <c r="AX241" s="16" t="s">
        <v>76</v>
      </c>
      <c r="AY241" s="292" t="s">
        <v>177</v>
      </c>
    </row>
    <row r="242" s="15" customFormat="1">
      <c r="A242" s="15"/>
      <c r="B242" s="272"/>
      <c r="C242" s="273"/>
      <c r="D242" s="251" t="s">
        <v>185</v>
      </c>
      <c r="E242" s="274" t="s">
        <v>1</v>
      </c>
      <c r="F242" s="275" t="s">
        <v>323</v>
      </c>
      <c r="G242" s="273"/>
      <c r="H242" s="274" t="s">
        <v>1</v>
      </c>
      <c r="I242" s="276"/>
      <c r="J242" s="273"/>
      <c r="K242" s="273"/>
      <c r="L242" s="277"/>
      <c r="M242" s="278"/>
      <c r="N242" s="279"/>
      <c r="O242" s="279"/>
      <c r="P242" s="279"/>
      <c r="Q242" s="279"/>
      <c r="R242" s="279"/>
      <c r="S242" s="279"/>
      <c r="T242" s="28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81" t="s">
        <v>185</v>
      </c>
      <c r="AU242" s="281" t="s">
        <v>86</v>
      </c>
      <c r="AV242" s="15" t="s">
        <v>84</v>
      </c>
      <c r="AW242" s="15" t="s">
        <v>33</v>
      </c>
      <c r="AX242" s="15" t="s">
        <v>76</v>
      </c>
      <c r="AY242" s="281" t="s">
        <v>177</v>
      </c>
    </row>
    <row r="243" s="13" customFormat="1">
      <c r="A243" s="13"/>
      <c r="B243" s="249"/>
      <c r="C243" s="250"/>
      <c r="D243" s="251" t="s">
        <v>185</v>
      </c>
      <c r="E243" s="252" t="s">
        <v>1</v>
      </c>
      <c r="F243" s="253" t="s">
        <v>324</v>
      </c>
      <c r="G243" s="250"/>
      <c r="H243" s="254">
        <v>0.90000000000000002</v>
      </c>
      <c r="I243" s="255"/>
      <c r="J243" s="250"/>
      <c r="K243" s="250"/>
      <c r="L243" s="256"/>
      <c r="M243" s="257"/>
      <c r="N243" s="258"/>
      <c r="O243" s="258"/>
      <c r="P243" s="258"/>
      <c r="Q243" s="258"/>
      <c r="R243" s="258"/>
      <c r="S243" s="258"/>
      <c r="T243" s="25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0" t="s">
        <v>185</v>
      </c>
      <c r="AU243" s="260" t="s">
        <v>86</v>
      </c>
      <c r="AV243" s="13" t="s">
        <v>86</v>
      </c>
      <c r="AW243" s="13" t="s">
        <v>33</v>
      </c>
      <c r="AX243" s="13" t="s">
        <v>76</v>
      </c>
      <c r="AY243" s="260" t="s">
        <v>177</v>
      </c>
    </row>
    <row r="244" s="16" customFormat="1">
      <c r="A244" s="16"/>
      <c r="B244" s="282"/>
      <c r="C244" s="283"/>
      <c r="D244" s="251" t="s">
        <v>185</v>
      </c>
      <c r="E244" s="284" t="s">
        <v>1</v>
      </c>
      <c r="F244" s="285" t="s">
        <v>280</v>
      </c>
      <c r="G244" s="283"/>
      <c r="H244" s="286">
        <v>0.90000000000000002</v>
      </c>
      <c r="I244" s="287"/>
      <c r="J244" s="283"/>
      <c r="K244" s="283"/>
      <c r="L244" s="288"/>
      <c r="M244" s="289"/>
      <c r="N244" s="290"/>
      <c r="O244" s="290"/>
      <c r="P244" s="290"/>
      <c r="Q244" s="290"/>
      <c r="R244" s="290"/>
      <c r="S244" s="290"/>
      <c r="T244" s="291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92" t="s">
        <v>185</v>
      </c>
      <c r="AU244" s="292" t="s">
        <v>86</v>
      </c>
      <c r="AV244" s="16" t="s">
        <v>192</v>
      </c>
      <c r="AW244" s="16" t="s">
        <v>33</v>
      </c>
      <c r="AX244" s="16" t="s">
        <v>76</v>
      </c>
      <c r="AY244" s="292" t="s">
        <v>177</v>
      </c>
    </row>
    <row r="245" s="14" customFormat="1">
      <c r="A245" s="14"/>
      <c r="B245" s="261"/>
      <c r="C245" s="262"/>
      <c r="D245" s="251" t="s">
        <v>185</v>
      </c>
      <c r="E245" s="263" t="s">
        <v>1</v>
      </c>
      <c r="F245" s="264" t="s">
        <v>187</v>
      </c>
      <c r="G245" s="262"/>
      <c r="H245" s="265">
        <v>19.577999999999999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1" t="s">
        <v>185</v>
      </c>
      <c r="AU245" s="271" t="s">
        <v>86</v>
      </c>
      <c r="AV245" s="14" t="s">
        <v>184</v>
      </c>
      <c r="AW245" s="14" t="s">
        <v>33</v>
      </c>
      <c r="AX245" s="14" t="s">
        <v>84</v>
      </c>
      <c r="AY245" s="271" t="s">
        <v>177</v>
      </c>
    </row>
    <row r="246" s="2" customFormat="1" ht="21.75" customHeight="1">
      <c r="A246" s="39"/>
      <c r="B246" s="40"/>
      <c r="C246" s="236" t="s">
        <v>325</v>
      </c>
      <c r="D246" s="236" t="s">
        <v>179</v>
      </c>
      <c r="E246" s="237" t="s">
        <v>326</v>
      </c>
      <c r="F246" s="238" t="s">
        <v>327</v>
      </c>
      <c r="G246" s="239" t="s">
        <v>227</v>
      </c>
      <c r="H246" s="240">
        <v>19.577999999999999</v>
      </c>
      <c r="I246" s="241"/>
      <c r="J246" s="242">
        <f>ROUND(I246*H246,2)</f>
        <v>0</v>
      </c>
      <c r="K246" s="238" t="s">
        <v>183</v>
      </c>
      <c r="L246" s="45"/>
      <c r="M246" s="243" t="s">
        <v>1</v>
      </c>
      <c r="N246" s="244" t="s">
        <v>41</v>
      </c>
      <c r="O246" s="92"/>
      <c r="P246" s="245">
        <f>O246*H246</f>
        <v>0</v>
      </c>
      <c r="Q246" s="245">
        <v>0</v>
      </c>
      <c r="R246" s="245">
        <f>Q246*H246</f>
        <v>0</v>
      </c>
      <c r="S246" s="245">
        <v>0</v>
      </c>
      <c r="T246" s="24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7" t="s">
        <v>184</v>
      </c>
      <c r="AT246" s="247" t="s">
        <v>179</v>
      </c>
      <c r="AU246" s="247" t="s">
        <v>86</v>
      </c>
      <c r="AY246" s="18" t="s">
        <v>177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8" t="s">
        <v>84</v>
      </c>
      <c r="BK246" s="248">
        <f>ROUND(I246*H246,2)</f>
        <v>0</v>
      </c>
      <c r="BL246" s="18" t="s">
        <v>184</v>
      </c>
      <c r="BM246" s="247" t="s">
        <v>328</v>
      </c>
    </row>
    <row r="247" s="2" customFormat="1" ht="21.75" customHeight="1">
      <c r="A247" s="39"/>
      <c r="B247" s="40"/>
      <c r="C247" s="236" t="s">
        <v>252</v>
      </c>
      <c r="D247" s="236" t="s">
        <v>179</v>
      </c>
      <c r="E247" s="237" t="s">
        <v>329</v>
      </c>
      <c r="F247" s="238" t="s">
        <v>330</v>
      </c>
      <c r="G247" s="239" t="s">
        <v>242</v>
      </c>
      <c r="H247" s="240">
        <v>0.119</v>
      </c>
      <c r="I247" s="241"/>
      <c r="J247" s="242">
        <f>ROUND(I247*H247,2)</f>
        <v>0</v>
      </c>
      <c r="K247" s="238" t="s">
        <v>183</v>
      </c>
      <c r="L247" s="45"/>
      <c r="M247" s="243" t="s">
        <v>1</v>
      </c>
      <c r="N247" s="244" t="s">
        <v>41</v>
      </c>
      <c r="O247" s="92"/>
      <c r="P247" s="245">
        <f>O247*H247</f>
        <v>0</v>
      </c>
      <c r="Q247" s="245">
        <v>0</v>
      </c>
      <c r="R247" s="245">
        <f>Q247*H247</f>
        <v>0</v>
      </c>
      <c r="S247" s="245">
        <v>0</v>
      </c>
      <c r="T247" s="24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7" t="s">
        <v>184</v>
      </c>
      <c r="AT247" s="247" t="s">
        <v>179</v>
      </c>
      <c r="AU247" s="247" t="s">
        <v>86</v>
      </c>
      <c r="AY247" s="18" t="s">
        <v>177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8" t="s">
        <v>84</v>
      </c>
      <c r="BK247" s="248">
        <f>ROUND(I247*H247,2)</f>
        <v>0</v>
      </c>
      <c r="BL247" s="18" t="s">
        <v>184</v>
      </c>
      <c r="BM247" s="247" t="s">
        <v>331</v>
      </c>
    </row>
    <row r="248" s="15" customFormat="1">
      <c r="A248" s="15"/>
      <c r="B248" s="272"/>
      <c r="C248" s="273"/>
      <c r="D248" s="251" t="s">
        <v>185</v>
      </c>
      <c r="E248" s="274" t="s">
        <v>1</v>
      </c>
      <c r="F248" s="275" t="s">
        <v>332</v>
      </c>
      <c r="G248" s="273"/>
      <c r="H248" s="274" t="s">
        <v>1</v>
      </c>
      <c r="I248" s="276"/>
      <c r="J248" s="273"/>
      <c r="K248" s="273"/>
      <c r="L248" s="277"/>
      <c r="M248" s="278"/>
      <c r="N248" s="279"/>
      <c r="O248" s="279"/>
      <c r="P248" s="279"/>
      <c r="Q248" s="279"/>
      <c r="R248" s="279"/>
      <c r="S248" s="279"/>
      <c r="T248" s="28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1" t="s">
        <v>185</v>
      </c>
      <c r="AU248" s="281" t="s">
        <v>86</v>
      </c>
      <c r="AV248" s="15" t="s">
        <v>84</v>
      </c>
      <c r="AW248" s="15" t="s">
        <v>33</v>
      </c>
      <c r="AX248" s="15" t="s">
        <v>76</v>
      </c>
      <c r="AY248" s="281" t="s">
        <v>177</v>
      </c>
    </row>
    <row r="249" s="13" customFormat="1">
      <c r="A249" s="13"/>
      <c r="B249" s="249"/>
      <c r="C249" s="250"/>
      <c r="D249" s="251" t="s">
        <v>185</v>
      </c>
      <c r="E249" s="252" t="s">
        <v>1</v>
      </c>
      <c r="F249" s="253" t="s">
        <v>333</v>
      </c>
      <c r="G249" s="250"/>
      <c r="H249" s="254">
        <v>0.119</v>
      </c>
      <c r="I249" s="255"/>
      <c r="J249" s="250"/>
      <c r="K249" s="250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185</v>
      </c>
      <c r="AU249" s="260" t="s">
        <v>86</v>
      </c>
      <c r="AV249" s="13" t="s">
        <v>86</v>
      </c>
      <c r="AW249" s="13" t="s">
        <v>33</v>
      </c>
      <c r="AX249" s="13" t="s">
        <v>76</v>
      </c>
      <c r="AY249" s="260" t="s">
        <v>177</v>
      </c>
    </row>
    <row r="250" s="14" customFormat="1">
      <c r="A250" s="14"/>
      <c r="B250" s="261"/>
      <c r="C250" s="262"/>
      <c r="D250" s="251" t="s">
        <v>185</v>
      </c>
      <c r="E250" s="263" t="s">
        <v>1</v>
      </c>
      <c r="F250" s="264" t="s">
        <v>187</v>
      </c>
      <c r="G250" s="262"/>
      <c r="H250" s="265">
        <v>0.119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1" t="s">
        <v>185</v>
      </c>
      <c r="AU250" s="271" t="s">
        <v>86</v>
      </c>
      <c r="AV250" s="14" t="s">
        <v>184</v>
      </c>
      <c r="AW250" s="14" t="s">
        <v>33</v>
      </c>
      <c r="AX250" s="14" t="s">
        <v>84</v>
      </c>
      <c r="AY250" s="271" t="s">
        <v>177</v>
      </c>
    </row>
    <row r="251" s="2" customFormat="1" ht="21.75" customHeight="1">
      <c r="A251" s="39"/>
      <c r="B251" s="40"/>
      <c r="C251" s="236" t="s">
        <v>334</v>
      </c>
      <c r="D251" s="236" t="s">
        <v>179</v>
      </c>
      <c r="E251" s="237" t="s">
        <v>335</v>
      </c>
      <c r="F251" s="238" t="s">
        <v>336</v>
      </c>
      <c r="G251" s="239" t="s">
        <v>242</v>
      </c>
      <c r="H251" s="240">
        <v>0.0040000000000000001</v>
      </c>
      <c r="I251" s="241"/>
      <c r="J251" s="242">
        <f>ROUND(I251*H251,2)</f>
        <v>0</v>
      </c>
      <c r="K251" s="238" t="s">
        <v>183</v>
      </c>
      <c r="L251" s="45"/>
      <c r="M251" s="243" t="s">
        <v>1</v>
      </c>
      <c r="N251" s="244" t="s">
        <v>41</v>
      </c>
      <c r="O251" s="92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7" t="s">
        <v>184</v>
      </c>
      <c r="AT251" s="247" t="s">
        <v>179</v>
      </c>
      <c r="AU251" s="247" t="s">
        <v>86</v>
      </c>
      <c r="AY251" s="18" t="s">
        <v>177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8" t="s">
        <v>84</v>
      </c>
      <c r="BK251" s="248">
        <f>ROUND(I251*H251,2)</f>
        <v>0</v>
      </c>
      <c r="BL251" s="18" t="s">
        <v>184</v>
      </c>
      <c r="BM251" s="247" t="s">
        <v>337</v>
      </c>
    </row>
    <row r="252" s="15" customFormat="1">
      <c r="A252" s="15"/>
      <c r="B252" s="272"/>
      <c r="C252" s="273"/>
      <c r="D252" s="251" t="s">
        <v>185</v>
      </c>
      <c r="E252" s="274" t="s">
        <v>1</v>
      </c>
      <c r="F252" s="275" t="s">
        <v>323</v>
      </c>
      <c r="G252" s="273"/>
      <c r="H252" s="274" t="s">
        <v>1</v>
      </c>
      <c r="I252" s="276"/>
      <c r="J252" s="273"/>
      <c r="K252" s="273"/>
      <c r="L252" s="277"/>
      <c r="M252" s="278"/>
      <c r="N252" s="279"/>
      <c r="O252" s="279"/>
      <c r="P252" s="279"/>
      <c r="Q252" s="279"/>
      <c r="R252" s="279"/>
      <c r="S252" s="279"/>
      <c r="T252" s="28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1" t="s">
        <v>185</v>
      </c>
      <c r="AU252" s="281" t="s">
        <v>86</v>
      </c>
      <c r="AV252" s="15" t="s">
        <v>84</v>
      </c>
      <c r="AW252" s="15" t="s">
        <v>33</v>
      </c>
      <c r="AX252" s="15" t="s">
        <v>76</v>
      </c>
      <c r="AY252" s="281" t="s">
        <v>177</v>
      </c>
    </row>
    <row r="253" s="15" customFormat="1">
      <c r="A253" s="15"/>
      <c r="B253" s="272"/>
      <c r="C253" s="273"/>
      <c r="D253" s="251" t="s">
        <v>185</v>
      </c>
      <c r="E253" s="274" t="s">
        <v>1</v>
      </c>
      <c r="F253" s="275" t="s">
        <v>338</v>
      </c>
      <c r="G253" s="273"/>
      <c r="H253" s="274" t="s">
        <v>1</v>
      </c>
      <c r="I253" s="276"/>
      <c r="J253" s="273"/>
      <c r="K253" s="273"/>
      <c r="L253" s="277"/>
      <c r="M253" s="278"/>
      <c r="N253" s="279"/>
      <c r="O253" s="279"/>
      <c r="P253" s="279"/>
      <c r="Q253" s="279"/>
      <c r="R253" s="279"/>
      <c r="S253" s="279"/>
      <c r="T253" s="28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1" t="s">
        <v>185</v>
      </c>
      <c r="AU253" s="281" t="s">
        <v>86</v>
      </c>
      <c r="AV253" s="15" t="s">
        <v>84</v>
      </c>
      <c r="AW253" s="15" t="s">
        <v>33</v>
      </c>
      <c r="AX253" s="15" t="s">
        <v>76</v>
      </c>
      <c r="AY253" s="281" t="s">
        <v>177</v>
      </c>
    </row>
    <row r="254" s="13" customFormat="1">
      <c r="A254" s="13"/>
      <c r="B254" s="249"/>
      <c r="C254" s="250"/>
      <c r="D254" s="251" t="s">
        <v>185</v>
      </c>
      <c r="E254" s="252" t="s">
        <v>1</v>
      </c>
      <c r="F254" s="253" t="s">
        <v>339</v>
      </c>
      <c r="G254" s="250"/>
      <c r="H254" s="254">
        <v>0.0040000000000000001</v>
      </c>
      <c r="I254" s="255"/>
      <c r="J254" s="250"/>
      <c r="K254" s="250"/>
      <c r="L254" s="256"/>
      <c r="M254" s="257"/>
      <c r="N254" s="258"/>
      <c r="O254" s="258"/>
      <c r="P254" s="258"/>
      <c r="Q254" s="258"/>
      <c r="R254" s="258"/>
      <c r="S254" s="258"/>
      <c r="T254" s="25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0" t="s">
        <v>185</v>
      </c>
      <c r="AU254" s="260" t="s">
        <v>86</v>
      </c>
      <c r="AV254" s="13" t="s">
        <v>86</v>
      </c>
      <c r="AW254" s="13" t="s">
        <v>33</v>
      </c>
      <c r="AX254" s="13" t="s">
        <v>76</v>
      </c>
      <c r="AY254" s="260" t="s">
        <v>177</v>
      </c>
    </row>
    <row r="255" s="14" customFormat="1">
      <c r="A255" s="14"/>
      <c r="B255" s="261"/>
      <c r="C255" s="262"/>
      <c r="D255" s="251" t="s">
        <v>185</v>
      </c>
      <c r="E255" s="263" t="s">
        <v>1</v>
      </c>
      <c r="F255" s="264" t="s">
        <v>187</v>
      </c>
      <c r="G255" s="262"/>
      <c r="H255" s="265">
        <v>0.0040000000000000001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1" t="s">
        <v>185</v>
      </c>
      <c r="AU255" s="271" t="s">
        <v>86</v>
      </c>
      <c r="AV255" s="14" t="s">
        <v>184</v>
      </c>
      <c r="AW255" s="14" t="s">
        <v>33</v>
      </c>
      <c r="AX255" s="14" t="s">
        <v>84</v>
      </c>
      <c r="AY255" s="271" t="s">
        <v>177</v>
      </c>
    </row>
    <row r="256" s="12" customFormat="1" ht="22.8" customHeight="1">
      <c r="A256" s="12"/>
      <c r="B256" s="220"/>
      <c r="C256" s="221"/>
      <c r="D256" s="222" t="s">
        <v>75</v>
      </c>
      <c r="E256" s="234" t="s">
        <v>195</v>
      </c>
      <c r="F256" s="234" t="s">
        <v>340</v>
      </c>
      <c r="G256" s="221"/>
      <c r="H256" s="221"/>
      <c r="I256" s="224"/>
      <c r="J256" s="235">
        <f>BK256</f>
        <v>0</v>
      </c>
      <c r="K256" s="221"/>
      <c r="L256" s="226"/>
      <c r="M256" s="227"/>
      <c r="N256" s="228"/>
      <c r="O256" s="228"/>
      <c r="P256" s="229">
        <f>SUM(P257:P282)</f>
        <v>0</v>
      </c>
      <c r="Q256" s="228"/>
      <c r="R256" s="229">
        <f>SUM(R257:R282)</f>
        <v>0</v>
      </c>
      <c r="S256" s="228"/>
      <c r="T256" s="230">
        <f>SUM(T257:T282)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31" t="s">
        <v>84</v>
      </c>
      <c r="AT256" s="232" t="s">
        <v>75</v>
      </c>
      <c r="AU256" s="232" t="s">
        <v>84</v>
      </c>
      <c r="AY256" s="231" t="s">
        <v>177</v>
      </c>
      <c r="BK256" s="233">
        <f>SUM(BK257:BK282)</f>
        <v>0</v>
      </c>
    </row>
    <row r="257" s="2" customFormat="1" ht="33" customHeight="1">
      <c r="A257" s="39"/>
      <c r="B257" s="40"/>
      <c r="C257" s="236" t="s">
        <v>257</v>
      </c>
      <c r="D257" s="236" t="s">
        <v>179</v>
      </c>
      <c r="E257" s="237" t="s">
        <v>341</v>
      </c>
      <c r="F257" s="238" t="s">
        <v>342</v>
      </c>
      <c r="G257" s="239" t="s">
        <v>227</v>
      </c>
      <c r="H257" s="240">
        <v>50.652000000000001</v>
      </c>
      <c r="I257" s="241"/>
      <c r="J257" s="242">
        <f>ROUND(I257*H257,2)</f>
        <v>0</v>
      </c>
      <c r="K257" s="238" t="s">
        <v>183</v>
      </c>
      <c r="L257" s="45"/>
      <c r="M257" s="243" t="s">
        <v>1</v>
      </c>
      <c r="N257" s="244" t="s">
        <v>41</v>
      </c>
      <c r="O257" s="92"/>
      <c r="P257" s="245">
        <f>O257*H257</f>
        <v>0</v>
      </c>
      <c r="Q257" s="245">
        <v>0</v>
      </c>
      <c r="R257" s="245">
        <f>Q257*H257</f>
        <v>0</v>
      </c>
      <c r="S257" s="245">
        <v>0</v>
      </c>
      <c r="T257" s="24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7" t="s">
        <v>184</v>
      </c>
      <c r="AT257" s="247" t="s">
        <v>179</v>
      </c>
      <c r="AU257" s="247" t="s">
        <v>86</v>
      </c>
      <c r="AY257" s="18" t="s">
        <v>177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8" t="s">
        <v>84</v>
      </c>
      <c r="BK257" s="248">
        <f>ROUND(I257*H257,2)</f>
        <v>0</v>
      </c>
      <c r="BL257" s="18" t="s">
        <v>184</v>
      </c>
      <c r="BM257" s="247" t="s">
        <v>343</v>
      </c>
    </row>
    <row r="258" s="15" customFormat="1">
      <c r="A258" s="15"/>
      <c r="B258" s="272"/>
      <c r="C258" s="273"/>
      <c r="D258" s="251" t="s">
        <v>185</v>
      </c>
      <c r="E258" s="274" t="s">
        <v>1</v>
      </c>
      <c r="F258" s="275" t="s">
        <v>313</v>
      </c>
      <c r="G258" s="273"/>
      <c r="H258" s="274" t="s">
        <v>1</v>
      </c>
      <c r="I258" s="276"/>
      <c r="J258" s="273"/>
      <c r="K258" s="273"/>
      <c r="L258" s="277"/>
      <c r="M258" s="278"/>
      <c r="N258" s="279"/>
      <c r="O258" s="279"/>
      <c r="P258" s="279"/>
      <c r="Q258" s="279"/>
      <c r="R258" s="279"/>
      <c r="S258" s="279"/>
      <c r="T258" s="280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1" t="s">
        <v>185</v>
      </c>
      <c r="AU258" s="281" t="s">
        <v>86</v>
      </c>
      <c r="AV258" s="15" t="s">
        <v>84</v>
      </c>
      <c r="AW258" s="15" t="s">
        <v>33</v>
      </c>
      <c r="AX258" s="15" t="s">
        <v>76</v>
      </c>
      <c r="AY258" s="281" t="s">
        <v>177</v>
      </c>
    </row>
    <row r="259" s="13" customFormat="1">
      <c r="A259" s="13"/>
      <c r="B259" s="249"/>
      <c r="C259" s="250"/>
      <c r="D259" s="251" t="s">
        <v>185</v>
      </c>
      <c r="E259" s="252" t="s">
        <v>1</v>
      </c>
      <c r="F259" s="253" t="s">
        <v>344</v>
      </c>
      <c r="G259" s="250"/>
      <c r="H259" s="254">
        <v>4.1639999999999997</v>
      </c>
      <c r="I259" s="255"/>
      <c r="J259" s="250"/>
      <c r="K259" s="250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185</v>
      </c>
      <c r="AU259" s="260" t="s">
        <v>86</v>
      </c>
      <c r="AV259" s="13" t="s">
        <v>86</v>
      </c>
      <c r="AW259" s="13" t="s">
        <v>33</v>
      </c>
      <c r="AX259" s="13" t="s">
        <v>76</v>
      </c>
      <c r="AY259" s="260" t="s">
        <v>177</v>
      </c>
    </row>
    <row r="260" s="13" customFormat="1">
      <c r="A260" s="13"/>
      <c r="B260" s="249"/>
      <c r="C260" s="250"/>
      <c r="D260" s="251" t="s">
        <v>185</v>
      </c>
      <c r="E260" s="252" t="s">
        <v>1</v>
      </c>
      <c r="F260" s="253" t="s">
        <v>345</v>
      </c>
      <c r="G260" s="250"/>
      <c r="H260" s="254">
        <v>1.28</v>
      </c>
      <c r="I260" s="255"/>
      <c r="J260" s="250"/>
      <c r="K260" s="250"/>
      <c r="L260" s="256"/>
      <c r="M260" s="257"/>
      <c r="N260" s="258"/>
      <c r="O260" s="258"/>
      <c r="P260" s="258"/>
      <c r="Q260" s="258"/>
      <c r="R260" s="258"/>
      <c r="S260" s="258"/>
      <c r="T260" s="25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0" t="s">
        <v>185</v>
      </c>
      <c r="AU260" s="260" t="s">
        <v>86</v>
      </c>
      <c r="AV260" s="13" t="s">
        <v>86</v>
      </c>
      <c r="AW260" s="13" t="s">
        <v>33</v>
      </c>
      <c r="AX260" s="13" t="s">
        <v>76</v>
      </c>
      <c r="AY260" s="260" t="s">
        <v>177</v>
      </c>
    </row>
    <row r="261" s="13" customFormat="1">
      <c r="A261" s="13"/>
      <c r="B261" s="249"/>
      <c r="C261" s="250"/>
      <c r="D261" s="251" t="s">
        <v>185</v>
      </c>
      <c r="E261" s="252" t="s">
        <v>1</v>
      </c>
      <c r="F261" s="253" t="s">
        <v>346</v>
      </c>
      <c r="G261" s="250"/>
      <c r="H261" s="254">
        <v>1.5600000000000001</v>
      </c>
      <c r="I261" s="255"/>
      <c r="J261" s="250"/>
      <c r="K261" s="250"/>
      <c r="L261" s="256"/>
      <c r="M261" s="257"/>
      <c r="N261" s="258"/>
      <c r="O261" s="258"/>
      <c r="P261" s="258"/>
      <c r="Q261" s="258"/>
      <c r="R261" s="258"/>
      <c r="S261" s="258"/>
      <c r="T261" s="25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0" t="s">
        <v>185</v>
      </c>
      <c r="AU261" s="260" t="s">
        <v>86</v>
      </c>
      <c r="AV261" s="13" t="s">
        <v>86</v>
      </c>
      <c r="AW261" s="13" t="s">
        <v>33</v>
      </c>
      <c r="AX261" s="13" t="s">
        <v>76</v>
      </c>
      <c r="AY261" s="260" t="s">
        <v>177</v>
      </c>
    </row>
    <row r="262" s="13" customFormat="1">
      <c r="A262" s="13"/>
      <c r="B262" s="249"/>
      <c r="C262" s="250"/>
      <c r="D262" s="251" t="s">
        <v>185</v>
      </c>
      <c r="E262" s="252" t="s">
        <v>1</v>
      </c>
      <c r="F262" s="253" t="s">
        <v>347</v>
      </c>
      <c r="G262" s="250"/>
      <c r="H262" s="254">
        <v>105.09999999999999</v>
      </c>
      <c r="I262" s="255"/>
      <c r="J262" s="250"/>
      <c r="K262" s="250"/>
      <c r="L262" s="256"/>
      <c r="M262" s="257"/>
      <c r="N262" s="258"/>
      <c r="O262" s="258"/>
      <c r="P262" s="258"/>
      <c r="Q262" s="258"/>
      <c r="R262" s="258"/>
      <c r="S262" s="258"/>
      <c r="T262" s="25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0" t="s">
        <v>185</v>
      </c>
      <c r="AU262" s="260" t="s">
        <v>86</v>
      </c>
      <c r="AV262" s="13" t="s">
        <v>86</v>
      </c>
      <c r="AW262" s="13" t="s">
        <v>33</v>
      </c>
      <c r="AX262" s="13" t="s">
        <v>76</v>
      </c>
      <c r="AY262" s="260" t="s">
        <v>177</v>
      </c>
    </row>
    <row r="263" s="16" customFormat="1">
      <c r="A263" s="16"/>
      <c r="B263" s="282"/>
      <c r="C263" s="283"/>
      <c r="D263" s="251" t="s">
        <v>185</v>
      </c>
      <c r="E263" s="284" t="s">
        <v>1</v>
      </c>
      <c r="F263" s="285" t="s">
        <v>280</v>
      </c>
      <c r="G263" s="283"/>
      <c r="H263" s="286">
        <v>112.104</v>
      </c>
      <c r="I263" s="287"/>
      <c r="J263" s="283"/>
      <c r="K263" s="283"/>
      <c r="L263" s="288"/>
      <c r="M263" s="289"/>
      <c r="N263" s="290"/>
      <c r="O263" s="290"/>
      <c r="P263" s="290"/>
      <c r="Q263" s="290"/>
      <c r="R263" s="290"/>
      <c r="S263" s="290"/>
      <c r="T263" s="291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92" t="s">
        <v>185</v>
      </c>
      <c r="AU263" s="292" t="s">
        <v>86</v>
      </c>
      <c r="AV263" s="16" t="s">
        <v>192</v>
      </c>
      <c r="AW263" s="16" t="s">
        <v>33</v>
      </c>
      <c r="AX263" s="16" t="s">
        <v>76</v>
      </c>
      <c r="AY263" s="292" t="s">
        <v>177</v>
      </c>
    </row>
    <row r="264" s="15" customFormat="1">
      <c r="A264" s="15"/>
      <c r="B264" s="272"/>
      <c r="C264" s="273"/>
      <c r="D264" s="251" t="s">
        <v>185</v>
      </c>
      <c r="E264" s="274" t="s">
        <v>1</v>
      </c>
      <c r="F264" s="275" t="s">
        <v>348</v>
      </c>
      <c r="G264" s="273"/>
      <c r="H264" s="274" t="s">
        <v>1</v>
      </c>
      <c r="I264" s="276"/>
      <c r="J264" s="273"/>
      <c r="K264" s="273"/>
      <c r="L264" s="277"/>
      <c r="M264" s="278"/>
      <c r="N264" s="279"/>
      <c r="O264" s="279"/>
      <c r="P264" s="279"/>
      <c r="Q264" s="279"/>
      <c r="R264" s="279"/>
      <c r="S264" s="279"/>
      <c r="T264" s="28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81" t="s">
        <v>185</v>
      </c>
      <c r="AU264" s="281" t="s">
        <v>86</v>
      </c>
      <c r="AV264" s="15" t="s">
        <v>84</v>
      </c>
      <c r="AW264" s="15" t="s">
        <v>33</v>
      </c>
      <c r="AX264" s="15" t="s">
        <v>76</v>
      </c>
      <c r="AY264" s="281" t="s">
        <v>177</v>
      </c>
    </row>
    <row r="265" s="13" customFormat="1">
      <c r="A265" s="13"/>
      <c r="B265" s="249"/>
      <c r="C265" s="250"/>
      <c r="D265" s="251" t="s">
        <v>185</v>
      </c>
      <c r="E265" s="252" t="s">
        <v>1</v>
      </c>
      <c r="F265" s="253" t="s">
        <v>349</v>
      </c>
      <c r="G265" s="250"/>
      <c r="H265" s="254">
        <v>-61.451999999999998</v>
      </c>
      <c r="I265" s="255"/>
      <c r="J265" s="250"/>
      <c r="K265" s="250"/>
      <c r="L265" s="256"/>
      <c r="M265" s="257"/>
      <c r="N265" s="258"/>
      <c r="O265" s="258"/>
      <c r="P265" s="258"/>
      <c r="Q265" s="258"/>
      <c r="R265" s="258"/>
      <c r="S265" s="258"/>
      <c r="T265" s="25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0" t="s">
        <v>185</v>
      </c>
      <c r="AU265" s="260" t="s">
        <v>86</v>
      </c>
      <c r="AV265" s="13" t="s">
        <v>86</v>
      </c>
      <c r="AW265" s="13" t="s">
        <v>33</v>
      </c>
      <c r="AX265" s="13" t="s">
        <v>76</v>
      </c>
      <c r="AY265" s="260" t="s">
        <v>177</v>
      </c>
    </row>
    <row r="266" s="16" customFormat="1">
      <c r="A266" s="16"/>
      <c r="B266" s="282"/>
      <c r="C266" s="283"/>
      <c r="D266" s="251" t="s">
        <v>185</v>
      </c>
      <c r="E266" s="284" t="s">
        <v>1</v>
      </c>
      <c r="F266" s="285" t="s">
        <v>280</v>
      </c>
      <c r="G266" s="283"/>
      <c r="H266" s="286">
        <v>-61.451999999999998</v>
      </c>
      <c r="I266" s="287"/>
      <c r="J266" s="283"/>
      <c r="K266" s="283"/>
      <c r="L266" s="288"/>
      <c r="M266" s="289"/>
      <c r="N266" s="290"/>
      <c r="O266" s="290"/>
      <c r="P266" s="290"/>
      <c r="Q266" s="290"/>
      <c r="R266" s="290"/>
      <c r="S266" s="290"/>
      <c r="T266" s="291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92" t="s">
        <v>185</v>
      </c>
      <c r="AU266" s="292" t="s">
        <v>86</v>
      </c>
      <c r="AV266" s="16" t="s">
        <v>192</v>
      </c>
      <c r="AW266" s="16" t="s">
        <v>33</v>
      </c>
      <c r="AX266" s="16" t="s">
        <v>76</v>
      </c>
      <c r="AY266" s="292" t="s">
        <v>177</v>
      </c>
    </row>
    <row r="267" s="14" customFormat="1">
      <c r="A267" s="14"/>
      <c r="B267" s="261"/>
      <c r="C267" s="262"/>
      <c r="D267" s="251" t="s">
        <v>185</v>
      </c>
      <c r="E267" s="263" t="s">
        <v>1</v>
      </c>
      <c r="F267" s="264" t="s">
        <v>187</v>
      </c>
      <c r="G267" s="262"/>
      <c r="H267" s="265">
        <v>50.652000000000001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1" t="s">
        <v>185</v>
      </c>
      <c r="AU267" s="271" t="s">
        <v>86</v>
      </c>
      <c r="AV267" s="14" t="s">
        <v>184</v>
      </c>
      <c r="AW267" s="14" t="s">
        <v>33</v>
      </c>
      <c r="AX267" s="14" t="s">
        <v>84</v>
      </c>
      <c r="AY267" s="271" t="s">
        <v>177</v>
      </c>
    </row>
    <row r="268" s="2" customFormat="1" ht="33" customHeight="1">
      <c r="A268" s="39"/>
      <c r="B268" s="40"/>
      <c r="C268" s="236" t="s">
        <v>350</v>
      </c>
      <c r="D268" s="236" t="s">
        <v>179</v>
      </c>
      <c r="E268" s="237" t="s">
        <v>351</v>
      </c>
      <c r="F268" s="238" t="s">
        <v>352</v>
      </c>
      <c r="G268" s="239" t="s">
        <v>227</v>
      </c>
      <c r="H268" s="240">
        <v>50.652000000000001</v>
      </c>
      <c r="I268" s="241"/>
      <c r="J268" s="242">
        <f>ROUND(I268*H268,2)</f>
        <v>0</v>
      </c>
      <c r="K268" s="238" t="s">
        <v>183</v>
      </c>
      <c r="L268" s="45"/>
      <c r="M268" s="243" t="s">
        <v>1</v>
      </c>
      <c r="N268" s="244" t="s">
        <v>41</v>
      </c>
      <c r="O268" s="92"/>
      <c r="P268" s="245">
        <f>O268*H268</f>
        <v>0</v>
      </c>
      <c r="Q268" s="245">
        <v>0</v>
      </c>
      <c r="R268" s="245">
        <f>Q268*H268</f>
        <v>0</v>
      </c>
      <c r="S268" s="245">
        <v>0</v>
      </c>
      <c r="T268" s="24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7" t="s">
        <v>184</v>
      </c>
      <c r="AT268" s="247" t="s">
        <v>179</v>
      </c>
      <c r="AU268" s="247" t="s">
        <v>86</v>
      </c>
      <c r="AY268" s="18" t="s">
        <v>177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8" t="s">
        <v>84</v>
      </c>
      <c r="BK268" s="248">
        <f>ROUND(I268*H268,2)</f>
        <v>0</v>
      </c>
      <c r="BL268" s="18" t="s">
        <v>184</v>
      </c>
      <c r="BM268" s="247" t="s">
        <v>353</v>
      </c>
    </row>
    <row r="269" s="2" customFormat="1" ht="21.75" customHeight="1">
      <c r="A269" s="39"/>
      <c r="B269" s="40"/>
      <c r="C269" s="236" t="s">
        <v>260</v>
      </c>
      <c r="D269" s="236" t="s">
        <v>179</v>
      </c>
      <c r="E269" s="237" t="s">
        <v>354</v>
      </c>
      <c r="F269" s="238" t="s">
        <v>355</v>
      </c>
      <c r="G269" s="239" t="s">
        <v>227</v>
      </c>
      <c r="H269" s="240">
        <v>50.652000000000001</v>
      </c>
      <c r="I269" s="241"/>
      <c r="J269" s="242">
        <f>ROUND(I269*H269,2)</f>
        <v>0</v>
      </c>
      <c r="K269" s="238" t="s">
        <v>183</v>
      </c>
      <c r="L269" s="45"/>
      <c r="M269" s="243" t="s">
        <v>1</v>
      </c>
      <c r="N269" s="244" t="s">
        <v>41</v>
      </c>
      <c r="O269" s="92"/>
      <c r="P269" s="245">
        <f>O269*H269</f>
        <v>0</v>
      </c>
      <c r="Q269" s="245">
        <v>0</v>
      </c>
      <c r="R269" s="245">
        <f>Q269*H269</f>
        <v>0</v>
      </c>
      <c r="S269" s="245">
        <v>0</v>
      </c>
      <c r="T269" s="24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7" t="s">
        <v>184</v>
      </c>
      <c r="AT269" s="247" t="s">
        <v>179</v>
      </c>
      <c r="AU269" s="247" t="s">
        <v>86</v>
      </c>
      <c r="AY269" s="18" t="s">
        <v>177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8" t="s">
        <v>84</v>
      </c>
      <c r="BK269" s="248">
        <f>ROUND(I269*H269,2)</f>
        <v>0</v>
      </c>
      <c r="BL269" s="18" t="s">
        <v>184</v>
      </c>
      <c r="BM269" s="247" t="s">
        <v>356</v>
      </c>
    </row>
    <row r="270" s="2" customFormat="1" ht="21.75" customHeight="1">
      <c r="A270" s="39"/>
      <c r="B270" s="40"/>
      <c r="C270" s="236" t="s">
        <v>357</v>
      </c>
      <c r="D270" s="236" t="s">
        <v>179</v>
      </c>
      <c r="E270" s="237" t="s">
        <v>358</v>
      </c>
      <c r="F270" s="238" t="s">
        <v>359</v>
      </c>
      <c r="G270" s="239" t="s">
        <v>182</v>
      </c>
      <c r="H270" s="240">
        <v>5.1429999999999998</v>
      </c>
      <c r="I270" s="241"/>
      <c r="J270" s="242">
        <f>ROUND(I270*H270,2)</f>
        <v>0</v>
      </c>
      <c r="K270" s="238" t="s">
        <v>183</v>
      </c>
      <c r="L270" s="45"/>
      <c r="M270" s="243" t="s">
        <v>1</v>
      </c>
      <c r="N270" s="244" t="s">
        <v>41</v>
      </c>
      <c r="O270" s="92"/>
      <c r="P270" s="245">
        <f>O270*H270</f>
        <v>0</v>
      </c>
      <c r="Q270" s="245">
        <v>0</v>
      </c>
      <c r="R270" s="245">
        <f>Q270*H270</f>
        <v>0</v>
      </c>
      <c r="S270" s="245">
        <v>0</v>
      </c>
      <c r="T270" s="24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7" t="s">
        <v>184</v>
      </c>
      <c r="AT270" s="247" t="s">
        <v>179</v>
      </c>
      <c r="AU270" s="247" t="s">
        <v>86</v>
      </c>
      <c r="AY270" s="18" t="s">
        <v>177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8" t="s">
        <v>84</v>
      </c>
      <c r="BK270" s="248">
        <f>ROUND(I270*H270,2)</f>
        <v>0</v>
      </c>
      <c r="BL270" s="18" t="s">
        <v>184</v>
      </c>
      <c r="BM270" s="247" t="s">
        <v>360</v>
      </c>
    </row>
    <row r="271" s="15" customFormat="1">
      <c r="A271" s="15"/>
      <c r="B271" s="272"/>
      <c r="C271" s="273"/>
      <c r="D271" s="251" t="s">
        <v>185</v>
      </c>
      <c r="E271" s="274" t="s">
        <v>1</v>
      </c>
      <c r="F271" s="275" t="s">
        <v>199</v>
      </c>
      <c r="G271" s="273"/>
      <c r="H271" s="274" t="s">
        <v>1</v>
      </c>
      <c r="I271" s="276"/>
      <c r="J271" s="273"/>
      <c r="K271" s="273"/>
      <c r="L271" s="277"/>
      <c r="M271" s="278"/>
      <c r="N271" s="279"/>
      <c r="O271" s="279"/>
      <c r="P271" s="279"/>
      <c r="Q271" s="279"/>
      <c r="R271" s="279"/>
      <c r="S271" s="279"/>
      <c r="T271" s="28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1" t="s">
        <v>185</v>
      </c>
      <c r="AU271" s="281" t="s">
        <v>86</v>
      </c>
      <c r="AV271" s="15" t="s">
        <v>84</v>
      </c>
      <c r="AW271" s="15" t="s">
        <v>33</v>
      </c>
      <c r="AX271" s="15" t="s">
        <v>76</v>
      </c>
      <c r="AY271" s="281" t="s">
        <v>177</v>
      </c>
    </row>
    <row r="272" s="13" customFormat="1">
      <c r="A272" s="13"/>
      <c r="B272" s="249"/>
      <c r="C272" s="250"/>
      <c r="D272" s="251" t="s">
        <v>185</v>
      </c>
      <c r="E272" s="252" t="s">
        <v>1</v>
      </c>
      <c r="F272" s="253" t="s">
        <v>361</v>
      </c>
      <c r="G272" s="250"/>
      <c r="H272" s="254">
        <v>1.0189999999999999</v>
      </c>
      <c r="I272" s="255"/>
      <c r="J272" s="250"/>
      <c r="K272" s="250"/>
      <c r="L272" s="256"/>
      <c r="M272" s="257"/>
      <c r="N272" s="258"/>
      <c r="O272" s="258"/>
      <c r="P272" s="258"/>
      <c r="Q272" s="258"/>
      <c r="R272" s="258"/>
      <c r="S272" s="258"/>
      <c r="T272" s="25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0" t="s">
        <v>185</v>
      </c>
      <c r="AU272" s="260" t="s">
        <v>86</v>
      </c>
      <c r="AV272" s="13" t="s">
        <v>86</v>
      </c>
      <c r="AW272" s="13" t="s">
        <v>33</v>
      </c>
      <c r="AX272" s="13" t="s">
        <v>76</v>
      </c>
      <c r="AY272" s="260" t="s">
        <v>177</v>
      </c>
    </row>
    <row r="273" s="13" customFormat="1">
      <c r="A273" s="13"/>
      <c r="B273" s="249"/>
      <c r="C273" s="250"/>
      <c r="D273" s="251" t="s">
        <v>185</v>
      </c>
      <c r="E273" s="252" t="s">
        <v>1</v>
      </c>
      <c r="F273" s="253" t="s">
        <v>362</v>
      </c>
      <c r="G273" s="250"/>
      <c r="H273" s="254">
        <v>0.96999999999999997</v>
      </c>
      <c r="I273" s="255"/>
      <c r="J273" s="250"/>
      <c r="K273" s="250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185</v>
      </c>
      <c r="AU273" s="260" t="s">
        <v>86</v>
      </c>
      <c r="AV273" s="13" t="s">
        <v>86</v>
      </c>
      <c r="AW273" s="13" t="s">
        <v>33</v>
      </c>
      <c r="AX273" s="13" t="s">
        <v>76</v>
      </c>
      <c r="AY273" s="260" t="s">
        <v>177</v>
      </c>
    </row>
    <row r="274" s="13" customFormat="1">
      <c r="A274" s="13"/>
      <c r="B274" s="249"/>
      <c r="C274" s="250"/>
      <c r="D274" s="251" t="s">
        <v>185</v>
      </c>
      <c r="E274" s="252" t="s">
        <v>1</v>
      </c>
      <c r="F274" s="253" t="s">
        <v>363</v>
      </c>
      <c r="G274" s="250"/>
      <c r="H274" s="254">
        <v>3.1539999999999999</v>
      </c>
      <c r="I274" s="255"/>
      <c r="J274" s="250"/>
      <c r="K274" s="250"/>
      <c r="L274" s="256"/>
      <c r="M274" s="257"/>
      <c r="N274" s="258"/>
      <c r="O274" s="258"/>
      <c r="P274" s="258"/>
      <c r="Q274" s="258"/>
      <c r="R274" s="258"/>
      <c r="S274" s="258"/>
      <c r="T274" s="25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0" t="s">
        <v>185</v>
      </c>
      <c r="AU274" s="260" t="s">
        <v>86</v>
      </c>
      <c r="AV274" s="13" t="s">
        <v>86</v>
      </c>
      <c r="AW274" s="13" t="s">
        <v>33</v>
      </c>
      <c r="AX274" s="13" t="s">
        <v>76</v>
      </c>
      <c r="AY274" s="260" t="s">
        <v>177</v>
      </c>
    </row>
    <row r="275" s="14" customFormat="1">
      <c r="A275" s="14"/>
      <c r="B275" s="261"/>
      <c r="C275" s="262"/>
      <c r="D275" s="251" t="s">
        <v>185</v>
      </c>
      <c r="E275" s="263" t="s">
        <v>1</v>
      </c>
      <c r="F275" s="264" t="s">
        <v>187</v>
      </c>
      <c r="G275" s="262"/>
      <c r="H275" s="265">
        <v>5.1429999999999998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1" t="s">
        <v>185</v>
      </c>
      <c r="AU275" s="271" t="s">
        <v>86</v>
      </c>
      <c r="AV275" s="14" t="s">
        <v>184</v>
      </c>
      <c r="AW275" s="14" t="s">
        <v>33</v>
      </c>
      <c r="AX275" s="14" t="s">
        <v>84</v>
      </c>
      <c r="AY275" s="271" t="s">
        <v>177</v>
      </c>
    </row>
    <row r="276" s="2" customFormat="1" ht="21.75" customHeight="1">
      <c r="A276" s="39"/>
      <c r="B276" s="40"/>
      <c r="C276" s="236" t="s">
        <v>266</v>
      </c>
      <c r="D276" s="236" t="s">
        <v>179</v>
      </c>
      <c r="E276" s="237" t="s">
        <v>364</v>
      </c>
      <c r="F276" s="238" t="s">
        <v>365</v>
      </c>
      <c r="G276" s="239" t="s">
        <v>182</v>
      </c>
      <c r="H276" s="240">
        <v>5.1429999999999998</v>
      </c>
      <c r="I276" s="241"/>
      <c r="J276" s="242">
        <f>ROUND(I276*H276,2)</f>
        <v>0</v>
      </c>
      <c r="K276" s="238" t="s">
        <v>183</v>
      </c>
      <c r="L276" s="45"/>
      <c r="M276" s="243" t="s">
        <v>1</v>
      </c>
      <c r="N276" s="244" t="s">
        <v>41</v>
      </c>
      <c r="O276" s="92"/>
      <c r="P276" s="245">
        <f>O276*H276</f>
        <v>0</v>
      </c>
      <c r="Q276" s="245">
        <v>0</v>
      </c>
      <c r="R276" s="245">
        <f>Q276*H276</f>
        <v>0</v>
      </c>
      <c r="S276" s="245">
        <v>0</v>
      </c>
      <c r="T276" s="24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7" t="s">
        <v>184</v>
      </c>
      <c r="AT276" s="247" t="s">
        <v>179</v>
      </c>
      <c r="AU276" s="247" t="s">
        <v>86</v>
      </c>
      <c r="AY276" s="18" t="s">
        <v>177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8" t="s">
        <v>84</v>
      </c>
      <c r="BK276" s="248">
        <f>ROUND(I276*H276,2)</f>
        <v>0</v>
      </c>
      <c r="BL276" s="18" t="s">
        <v>184</v>
      </c>
      <c r="BM276" s="247" t="s">
        <v>366</v>
      </c>
    </row>
    <row r="277" s="2" customFormat="1" ht="44.25" customHeight="1">
      <c r="A277" s="39"/>
      <c r="B277" s="40"/>
      <c r="C277" s="236" t="s">
        <v>367</v>
      </c>
      <c r="D277" s="236" t="s">
        <v>179</v>
      </c>
      <c r="E277" s="237" t="s">
        <v>368</v>
      </c>
      <c r="F277" s="238" t="s">
        <v>369</v>
      </c>
      <c r="G277" s="239" t="s">
        <v>182</v>
      </c>
      <c r="H277" s="240">
        <v>5.1429999999999998</v>
      </c>
      <c r="I277" s="241"/>
      <c r="J277" s="242">
        <f>ROUND(I277*H277,2)</f>
        <v>0</v>
      </c>
      <c r="K277" s="238" t="s">
        <v>183</v>
      </c>
      <c r="L277" s="45"/>
      <c r="M277" s="243" t="s">
        <v>1</v>
      </c>
      <c r="N277" s="244" t="s">
        <v>41</v>
      </c>
      <c r="O277" s="92"/>
      <c r="P277" s="245">
        <f>O277*H277</f>
        <v>0</v>
      </c>
      <c r="Q277" s="245">
        <v>0</v>
      </c>
      <c r="R277" s="245">
        <f>Q277*H277</f>
        <v>0</v>
      </c>
      <c r="S277" s="245">
        <v>0</v>
      </c>
      <c r="T277" s="246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7" t="s">
        <v>184</v>
      </c>
      <c r="AT277" s="247" t="s">
        <v>179</v>
      </c>
      <c r="AU277" s="247" t="s">
        <v>86</v>
      </c>
      <c r="AY277" s="18" t="s">
        <v>177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8" t="s">
        <v>84</v>
      </c>
      <c r="BK277" s="248">
        <f>ROUND(I277*H277,2)</f>
        <v>0</v>
      </c>
      <c r="BL277" s="18" t="s">
        <v>184</v>
      </c>
      <c r="BM277" s="247" t="s">
        <v>370</v>
      </c>
    </row>
    <row r="278" s="2" customFormat="1" ht="33" customHeight="1">
      <c r="A278" s="39"/>
      <c r="B278" s="40"/>
      <c r="C278" s="236" t="s">
        <v>271</v>
      </c>
      <c r="D278" s="236" t="s">
        <v>179</v>
      </c>
      <c r="E278" s="237" t="s">
        <v>371</v>
      </c>
      <c r="F278" s="238" t="s">
        <v>372</v>
      </c>
      <c r="G278" s="239" t="s">
        <v>288</v>
      </c>
      <c r="H278" s="240">
        <v>4</v>
      </c>
      <c r="I278" s="241"/>
      <c r="J278" s="242">
        <f>ROUND(I278*H278,2)</f>
        <v>0</v>
      </c>
      <c r="K278" s="238" t="s">
        <v>183</v>
      </c>
      <c r="L278" s="45"/>
      <c r="M278" s="243" t="s">
        <v>1</v>
      </c>
      <c r="N278" s="244" t="s">
        <v>41</v>
      </c>
      <c r="O278" s="92"/>
      <c r="P278" s="245">
        <f>O278*H278</f>
        <v>0</v>
      </c>
      <c r="Q278" s="245">
        <v>0</v>
      </c>
      <c r="R278" s="245">
        <f>Q278*H278</f>
        <v>0</v>
      </c>
      <c r="S278" s="245">
        <v>0</v>
      </c>
      <c r="T278" s="24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7" t="s">
        <v>184</v>
      </c>
      <c r="AT278" s="247" t="s">
        <v>179</v>
      </c>
      <c r="AU278" s="247" t="s">
        <v>86</v>
      </c>
      <c r="AY278" s="18" t="s">
        <v>177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18" t="s">
        <v>84</v>
      </c>
      <c r="BK278" s="248">
        <f>ROUND(I278*H278,2)</f>
        <v>0</v>
      </c>
      <c r="BL278" s="18" t="s">
        <v>184</v>
      </c>
      <c r="BM278" s="247" t="s">
        <v>373</v>
      </c>
    </row>
    <row r="279" s="2" customFormat="1" ht="21.75" customHeight="1">
      <c r="A279" s="39"/>
      <c r="B279" s="40"/>
      <c r="C279" s="293" t="s">
        <v>374</v>
      </c>
      <c r="D279" s="293" t="s">
        <v>375</v>
      </c>
      <c r="E279" s="294" t="s">
        <v>376</v>
      </c>
      <c r="F279" s="295" t="s">
        <v>377</v>
      </c>
      <c r="G279" s="296" t="s">
        <v>288</v>
      </c>
      <c r="H279" s="297">
        <v>1</v>
      </c>
      <c r="I279" s="298"/>
      <c r="J279" s="299">
        <f>ROUND(I279*H279,2)</f>
        <v>0</v>
      </c>
      <c r="K279" s="295" t="s">
        <v>183</v>
      </c>
      <c r="L279" s="300"/>
      <c r="M279" s="301" t="s">
        <v>1</v>
      </c>
      <c r="N279" s="302" t="s">
        <v>41</v>
      </c>
      <c r="O279" s="92"/>
      <c r="P279" s="245">
        <f>O279*H279</f>
        <v>0</v>
      </c>
      <c r="Q279" s="245">
        <v>0</v>
      </c>
      <c r="R279" s="245">
        <f>Q279*H279</f>
        <v>0</v>
      </c>
      <c r="S279" s="245">
        <v>0</v>
      </c>
      <c r="T279" s="24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7" t="s">
        <v>198</v>
      </c>
      <c r="AT279" s="247" t="s">
        <v>375</v>
      </c>
      <c r="AU279" s="247" t="s">
        <v>86</v>
      </c>
      <c r="AY279" s="18" t="s">
        <v>177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8" t="s">
        <v>84</v>
      </c>
      <c r="BK279" s="248">
        <f>ROUND(I279*H279,2)</f>
        <v>0</v>
      </c>
      <c r="BL279" s="18" t="s">
        <v>184</v>
      </c>
      <c r="BM279" s="247" t="s">
        <v>378</v>
      </c>
    </row>
    <row r="280" s="2" customFormat="1" ht="21.75" customHeight="1">
      <c r="A280" s="39"/>
      <c r="B280" s="40"/>
      <c r="C280" s="293" t="s">
        <v>276</v>
      </c>
      <c r="D280" s="293" t="s">
        <v>375</v>
      </c>
      <c r="E280" s="294" t="s">
        <v>379</v>
      </c>
      <c r="F280" s="295" t="s">
        <v>380</v>
      </c>
      <c r="G280" s="296" t="s">
        <v>288</v>
      </c>
      <c r="H280" s="297">
        <v>3</v>
      </c>
      <c r="I280" s="298"/>
      <c r="J280" s="299">
        <f>ROUND(I280*H280,2)</f>
        <v>0</v>
      </c>
      <c r="K280" s="295" t="s">
        <v>183</v>
      </c>
      <c r="L280" s="300"/>
      <c r="M280" s="301" t="s">
        <v>1</v>
      </c>
      <c r="N280" s="302" t="s">
        <v>41</v>
      </c>
      <c r="O280" s="92"/>
      <c r="P280" s="245">
        <f>O280*H280</f>
        <v>0</v>
      </c>
      <c r="Q280" s="245">
        <v>0</v>
      </c>
      <c r="R280" s="245">
        <f>Q280*H280</f>
        <v>0</v>
      </c>
      <c r="S280" s="245">
        <v>0</v>
      </c>
      <c r="T280" s="24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7" t="s">
        <v>198</v>
      </c>
      <c r="AT280" s="247" t="s">
        <v>375</v>
      </c>
      <c r="AU280" s="247" t="s">
        <v>86</v>
      </c>
      <c r="AY280" s="18" t="s">
        <v>177</v>
      </c>
      <c r="BE280" s="248">
        <f>IF(N280="základní",J280,0)</f>
        <v>0</v>
      </c>
      <c r="BF280" s="248">
        <f>IF(N280="snížená",J280,0)</f>
        <v>0</v>
      </c>
      <c r="BG280" s="248">
        <f>IF(N280="zákl. přenesená",J280,0)</f>
        <v>0</v>
      </c>
      <c r="BH280" s="248">
        <f>IF(N280="sníž. přenesená",J280,0)</f>
        <v>0</v>
      </c>
      <c r="BI280" s="248">
        <f>IF(N280="nulová",J280,0)</f>
        <v>0</v>
      </c>
      <c r="BJ280" s="18" t="s">
        <v>84</v>
      </c>
      <c r="BK280" s="248">
        <f>ROUND(I280*H280,2)</f>
        <v>0</v>
      </c>
      <c r="BL280" s="18" t="s">
        <v>184</v>
      </c>
      <c r="BM280" s="247" t="s">
        <v>381</v>
      </c>
    </row>
    <row r="281" s="2" customFormat="1" ht="33" customHeight="1">
      <c r="A281" s="39"/>
      <c r="B281" s="40"/>
      <c r="C281" s="236" t="s">
        <v>382</v>
      </c>
      <c r="D281" s="236" t="s">
        <v>179</v>
      </c>
      <c r="E281" s="237" t="s">
        <v>383</v>
      </c>
      <c r="F281" s="238" t="s">
        <v>384</v>
      </c>
      <c r="G281" s="239" t="s">
        <v>288</v>
      </c>
      <c r="H281" s="240">
        <v>1</v>
      </c>
      <c r="I281" s="241"/>
      <c r="J281" s="242">
        <f>ROUND(I281*H281,2)</f>
        <v>0</v>
      </c>
      <c r="K281" s="238" t="s">
        <v>183</v>
      </c>
      <c r="L281" s="45"/>
      <c r="M281" s="243" t="s">
        <v>1</v>
      </c>
      <c r="N281" s="244" t="s">
        <v>41</v>
      </c>
      <c r="O281" s="92"/>
      <c r="P281" s="245">
        <f>O281*H281</f>
        <v>0</v>
      </c>
      <c r="Q281" s="245">
        <v>0</v>
      </c>
      <c r="R281" s="245">
        <f>Q281*H281</f>
        <v>0</v>
      </c>
      <c r="S281" s="245">
        <v>0</v>
      </c>
      <c r="T281" s="24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7" t="s">
        <v>184</v>
      </c>
      <c r="AT281" s="247" t="s">
        <v>179</v>
      </c>
      <c r="AU281" s="247" t="s">
        <v>86</v>
      </c>
      <c r="AY281" s="18" t="s">
        <v>177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18" t="s">
        <v>84</v>
      </c>
      <c r="BK281" s="248">
        <f>ROUND(I281*H281,2)</f>
        <v>0</v>
      </c>
      <c r="BL281" s="18" t="s">
        <v>184</v>
      </c>
      <c r="BM281" s="247" t="s">
        <v>385</v>
      </c>
    </row>
    <row r="282" s="2" customFormat="1" ht="21.75" customHeight="1">
      <c r="A282" s="39"/>
      <c r="B282" s="40"/>
      <c r="C282" s="293" t="s">
        <v>289</v>
      </c>
      <c r="D282" s="293" t="s">
        <v>375</v>
      </c>
      <c r="E282" s="294" t="s">
        <v>386</v>
      </c>
      <c r="F282" s="295" t="s">
        <v>387</v>
      </c>
      <c r="G282" s="296" t="s">
        <v>288</v>
      </c>
      <c r="H282" s="297">
        <v>1</v>
      </c>
      <c r="I282" s="298"/>
      <c r="J282" s="299">
        <f>ROUND(I282*H282,2)</f>
        <v>0</v>
      </c>
      <c r="K282" s="295" t="s">
        <v>183</v>
      </c>
      <c r="L282" s="300"/>
      <c r="M282" s="301" t="s">
        <v>1</v>
      </c>
      <c r="N282" s="302" t="s">
        <v>41</v>
      </c>
      <c r="O282" s="92"/>
      <c r="P282" s="245">
        <f>O282*H282</f>
        <v>0</v>
      </c>
      <c r="Q282" s="245">
        <v>0</v>
      </c>
      <c r="R282" s="245">
        <f>Q282*H282</f>
        <v>0</v>
      </c>
      <c r="S282" s="245">
        <v>0</v>
      </c>
      <c r="T282" s="246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7" t="s">
        <v>198</v>
      </c>
      <c r="AT282" s="247" t="s">
        <v>375</v>
      </c>
      <c r="AU282" s="247" t="s">
        <v>86</v>
      </c>
      <c r="AY282" s="18" t="s">
        <v>177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8" t="s">
        <v>84</v>
      </c>
      <c r="BK282" s="248">
        <f>ROUND(I282*H282,2)</f>
        <v>0</v>
      </c>
      <c r="BL282" s="18" t="s">
        <v>184</v>
      </c>
      <c r="BM282" s="247" t="s">
        <v>388</v>
      </c>
    </row>
    <row r="283" s="12" customFormat="1" ht="22.8" customHeight="1">
      <c r="A283" s="12"/>
      <c r="B283" s="220"/>
      <c r="C283" s="221"/>
      <c r="D283" s="222" t="s">
        <v>75</v>
      </c>
      <c r="E283" s="234" t="s">
        <v>219</v>
      </c>
      <c r="F283" s="234" t="s">
        <v>389</v>
      </c>
      <c r="G283" s="221"/>
      <c r="H283" s="221"/>
      <c r="I283" s="224"/>
      <c r="J283" s="235">
        <f>BK283</f>
        <v>0</v>
      </c>
      <c r="K283" s="221"/>
      <c r="L283" s="226"/>
      <c r="M283" s="227"/>
      <c r="N283" s="228"/>
      <c r="O283" s="228"/>
      <c r="P283" s="229">
        <f>SUM(P284:P285)</f>
        <v>0</v>
      </c>
      <c r="Q283" s="228"/>
      <c r="R283" s="229">
        <f>SUM(R284:R285)</f>
        <v>0</v>
      </c>
      <c r="S283" s="228"/>
      <c r="T283" s="230">
        <f>SUM(T284:T285)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31" t="s">
        <v>84</v>
      </c>
      <c r="AT283" s="232" t="s">
        <v>75</v>
      </c>
      <c r="AU283" s="232" t="s">
        <v>84</v>
      </c>
      <c r="AY283" s="231" t="s">
        <v>177</v>
      </c>
      <c r="BK283" s="233">
        <f>SUM(BK284:BK285)</f>
        <v>0</v>
      </c>
    </row>
    <row r="284" s="2" customFormat="1" ht="33" customHeight="1">
      <c r="A284" s="39"/>
      <c r="B284" s="40"/>
      <c r="C284" s="236" t="s">
        <v>390</v>
      </c>
      <c r="D284" s="236" t="s">
        <v>179</v>
      </c>
      <c r="E284" s="237" t="s">
        <v>391</v>
      </c>
      <c r="F284" s="238" t="s">
        <v>392</v>
      </c>
      <c r="G284" s="239" t="s">
        <v>288</v>
      </c>
      <c r="H284" s="240">
        <v>15</v>
      </c>
      <c r="I284" s="241"/>
      <c r="J284" s="242">
        <f>ROUND(I284*H284,2)</f>
        <v>0</v>
      </c>
      <c r="K284" s="238" t="s">
        <v>183</v>
      </c>
      <c r="L284" s="45"/>
      <c r="M284" s="243" t="s">
        <v>1</v>
      </c>
      <c r="N284" s="244" t="s">
        <v>41</v>
      </c>
      <c r="O284" s="92"/>
      <c r="P284" s="245">
        <f>O284*H284</f>
        <v>0</v>
      </c>
      <c r="Q284" s="245">
        <v>0</v>
      </c>
      <c r="R284" s="245">
        <f>Q284*H284</f>
        <v>0</v>
      </c>
      <c r="S284" s="245">
        <v>0</v>
      </c>
      <c r="T284" s="246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7" t="s">
        <v>184</v>
      </c>
      <c r="AT284" s="247" t="s">
        <v>179</v>
      </c>
      <c r="AU284" s="247" t="s">
        <v>86</v>
      </c>
      <c r="AY284" s="18" t="s">
        <v>177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8" t="s">
        <v>84</v>
      </c>
      <c r="BK284" s="248">
        <f>ROUND(I284*H284,2)</f>
        <v>0</v>
      </c>
      <c r="BL284" s="18" t="s">
        <v>184</v>
      </c>
      <c r="BM284" s="247" t="s">
        <v>393</v>
      </c>
    </row>
    <row r="285" s="2" customFormat="1" ht="21.75" customHeight="1">
      <c r="A285" s="39"/>
      <c r="B285" s="40"/>
      <c r="C285" s="236" t="s">
        <v>292</v>
      </c>
      <c r="D285" s="236" t="s">
        <v>179</v>
      </c>
      <c r="E285" s="237" t="s">
        <v>394</v>
      </c>
      <c r="F285" s="238" t="s">
        <v>395</v>
      </c>
      <c r="G285" s="239" t="s">
        <v>288</v>
      </c>
      <c r="H285" s="240">
        <v>15</v>
      </c>
      <c r="I285" s="241"/>
      <c r="J285" s="242">
        <f>ROUND(I285*H285,2)</f>
        <v>0</v>
      </c>
      <c r="K285" s="238" t="s">
        <v>183</v>
      </c>
      <c r="L285" s="45"/>
      <c r="M285" s="243" t="s">
        <v>1</v>
      </c>
      <c r="N285" s="244" t="s">
        <v>41</v>
      </c>
      <c r="O285" s="92"/>
      <c r="P285" s="245">
        <f>O285*H285</f>
        <v>0</v>
      </c>
      <c r="Q285" s="245">
        <v>0</v>
      </c>
      <c r="R285" s="245">
        <f>Q285*H285</f>
        <v>0</v>
      </c>
      <c r="S285" s="245">
        <v>0</v>
      </c>
      <c r="T285" s="24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7" t="s">
        <v>184</v>
      </c>
      <c r="AT285" s="247" t="s">
        <v>179</v>
      </c>
      <c r="AU285" s="247" t="s">
        <v>86</v>
      </c>
      <c r="AY285" s="18" t="s">
        <v>177</v>
      </c>
      <c r="BE285" s="248">
        <f>IF(N285="základní",J285,0)</f>
        <v>0</v>
      </c>
      <c r="BF285" s="248">
        <f>IF(N285="snížená",J285,0)</f>
        <v>0</v>
      </c>
      <c r="BG285" s="248">
        <f>IF(N285="zákl. přenesená",J285,0)</f>
        <v>0</v>
      </c>
      <c r="BH285" s="248">
        <f>IF(N285="sníž. přenesená",J285,0)</f>
        <v>0</v>
      </c>
      <c r="BI285" s="248">
        <f>IF(N285="nulová",J285,0)</f>
        <v>0</v>
      </c>
      <c r="BJ285" s="18" t="s">
        <v>84</v>
      </c>
      <c r="BK285" s="248">
        <f>ROUND(I285*H285,2)</f>
        <v>0</v>
      </c>
      <c r="BL285" s="18" t="s">
        <v>184</v>
      </c>
      <c r="BM285" s="247" t="s">
        <v>396</v>
      </c>
    </row>
    <row r="286" s="12" customFormat="1" ht="25.92" customHeight="1">
      <c r="A286" s="12"/>
      <c r="B286" s="220"/>
      <c r="C286" s="221"/>
      <c r="D286" s="222" t="s">
        <v>75</v>
      </c>
      <c r="E286" s="223" t="s">
        <v>397</v>
      </c>
      <c r="F286" s="223" t="s">
        <v>398</v>
      </c>
      <c r="G286" s="221"/>
      <c r="H286" s="221"/>
      <c r="I286" s="224"/>
      <c r="J286" s="225">
        <f>BK286</f>
        <v>0</v>
      </c>
      <c r="K286" s="221"/>
      <c r="L286" s="226"/>
      <c r="M286" s="227"/>
      <c r="N286" s="228"/>
      <c r="O286" s="228"/>
      <c r="P286" s="229">
        <f>P287+P327+P351+P367+P402+P409+P416+P432+P450+P454</f>
        <v>0</v>
      </c>
      <c r="Q286" s="228"/>
      <c r="R286" s="229">
        <f>R287+R327+R351+R367+R402+R409+R416+R432+R450+R454</f>
        <v>0.095500000000000002</v>
      </c>
      <c r="S286" s="228"/>
      <c r="T286" s="230">
        <f>T287+T327+T351+T367+T402+T409+T416+T432+T450+T454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31" t="s">
        <v>86</v>
      </c>
      <c r="AT286" s="232" t="s">
        <v>75</v>
      </c>
      <c r="AU286" s="232" t="s">
        <v>76</v>
      </c>
      <c r="AY286" s="231" t="s">
        <v>177</v>
      </c>
      <c r="BK286" s="233">
        <f>BK287+BK327+BK351+BK367+BK402+BK409+BK416+BK432+BK450+BK454</f>
        <v>0</v>
      </c>
    </row>
    <row r="287" s="12" customFormat="1" ht="22.8" customHeight="1">
      <c r="A287" s="12"/>
      <c r="B287" s="220"/>
      <c r="C287" s="221"/>
      <c r="D287" s="222" t="s">
        <v>75</v>
      </c>
      <c r="E287" s="234" t="s">
        <v>399</v>
      </c>
      <c r="F287" s="234" t="s">
        <v>400</v>
      </c>
      <c r="G287" s="221"/>
      <c r="H287" s="221"/>
      <c r="I287" s="224"/>
      <c r="J287" s="235">
        <f>BK287</f>
        <v>0</v>
      </c>
      <c r="K287" s="221"/>
      <c r="L287" s="226"/>
      <c r="M287" s="227"/>
      <c r="N287" s="228"/>
      <c r="O287" s="228"/>
      <c r="P287" s="229">
        <f>SUM(P288:P326)</f>
        <v>0</v>
      </c>
      <c r="Q287" s="228"/>
      <c r="R287" s="229">
        <f>SUM(R288:R326)</f>
        <v>0</v>
      </c>
      <c r="S287" s="228"/>
      <c r="T287" s="230">
        <f>SUM(T288:T326)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31" t="s">
        <v>86</v>
      </c>
      <c r="AT287" s="232" t="s">
        <v>75</v>
      </c>
      <c r="AU287" s="232" t="s">
        <v>84</v>
      </c>
      <c r="AY287" s="231" t="s">
        <v>177</v>
      </c>
      <c r="BK287" s="233">
        <f>SUM(BK288:BK326)</f>
        <v>0</v>
      </c>
    </row>
    <row r="288" s="2" customFormat="1" ht="33" customHeight="1">
      <c r="A288" s="39"/>
      <c r="B288" s="40"/>
      <c r="C288" s="236" t="s">
        <v>401</v>
      </c>
      <c r="D288" s="236" t="s">
        <v>179</v>
      </c>
      <c r="E288" s="237" t="s">
        <v>402</v>
      </c>
      <c r="F288" s="238" t="s">
        <v>403</v>
      </c>
      <c r="G288" s="239" t="s">
        <v>227</v>
      </c>
      <c r="H288" s="240">
        <v>99.132999999999996</v>
      </c>
      <c r="I288" s="241"/>
      <c r="J288" s="242">
        <f>ROUND(I288*H288,2)</f>
        <v>0</v>
      </c>
      <c r="K288" s="238" t="s">
        <v>183</v>
      </c>
      <c r="L288" s="45"/>
      <c r="M288" s="243" t="s">
        <v>1</v>
      </c>
      <c r="N288" s="244" t="s">
        <v>41</v>
      </c>
      <c r="O288" s="92"/>
      <c r="P288" s="245">
        <f>O288*H288</f>
        <v>0</v>
      </c>
      <c r="Q288" s="245">
        <v>0</v>
      </c>
      <c r="R288" s="245">
        <f>Q288*H288</f>
        <v>0</v>
      </c>
      <c r="S288" s="245">
        <v>0</v>
      </c>
      <c r="T288" s="24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7" t="s">
        <v>217</v>
      </c>
      <c r="AT288" s="247" t="s">
        <v>179</v>
      </c>
      <c r="AU288" s="247" t="s">
        <v>86</v>
      </c>
      <c r="AY288" s="18" t="s">
        <v>177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8" t="s">
        <v>84</v>
      </c>
      <c r="BK288" s="248">
        <f>ROUND(I288*H288,2)</f>
        <v>0</v>
      </c>
      <c r="BL288" s="18" t="s">
        <v>217</v>
      </c>
      <c r="BM288" s="247" t="s">
        <v>404</v>
      </c>
    </row>
    <row r="289" s="15" customFormat="1">
      <c r="A289" s="15"/>
      <c r="B289" s="272"/>
      <c r="C289" s="273"/>
      <c r="D289" s="251" t="s">
        <v>185</v>
      </c>
      <c r="E289" s="274" t="s">
        <v>1</v>
      </c>
      <c r="F289" s="275" t="s">
        <v>199</v>
      </c>
      <c r="G289" s="273"/>
      <c r="H289" s="274" t="s">
        <v>1</v>
      </c>
      <c r="I289" s="276"/>
      <c r="J289" s="273"/>
      <c r="K289" s="273"/>
      <c r="L289" s="277"/>
      <c r="M289" s="278"/>
      <c r="N289" s="279"/>
      <c r="O289" s="279"/>
      <c r="P289" s="279"/>
      <c r="Q289" s="279"/>
      <c r="R289" s="279"/>
      <c r="S289" s="279"/>
      <c r="T289" s="28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1" t="s">
        <v>185</v>
      </c>
      <c r="AU289" s="281" t="s">
        <v>86</v>
      </c>
      <c r="AV289" s="15" t="s">
        <v>84</v>
      </c>
      <c r="AW289" s="15" t="s">
        <v>33</v>
      </c>
      <c r="AX289" s="15" t="s">
        <v>76</v>
      </c>
      <c r="AY289" s="281" t="s">
        <v>177</v>
      </c>
    </row>
    <row r="290" s="13" customFormat="1">
      <c r="A290" s="13"/>
      <c r="B290" s="249"/>
      <c r="C290" s="250"/>
      <c r="D290" s="251" t="s">
        <v>185</v>
      </c>
      <c r="E290" s="252" t="s">
        <v>1</v>
      </c>
      <c r="F290" s="253" t="s">
        <v>405</v>
      </c>
      <c r="G290" s="250"/>
      <c r="H290" s="254">
        <v>44.759</v>
      </c>
      <c r="I290" s="255"/>
      <c r="J290" s="250"/>
      <c r="K290" s="250"/>
      <c r="L290" s="256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0" t="s">
        <v>185</v>
      </c>
      <c r="AU290" s="260" t="s">
        <v>86</v>
      </c>
      <c r="AV290" s="13" t="s">
        <v>86</v>
      </c>
      <c r="AW290" s="13" t="s">
        <v>33</v>
      </c>
      <c r="AX290" s="13" t="s">
        <v>76</v>
      </c>
      <c r="AY290" s="260" t="s">
        <v>177</v>
      </c>
    </row>
    <row r="291" s="13" customFormat="1">
      <c r="A291" s="13"/>
      <c r="B291" s="249"/>
      <c r="C291" s="250"/>
      <c r="D291" s="251" t="s">
        <v>185</v>
      </c>
      <c r="E291" s="252" t="s">
        <v>1</v>
      </c>
      <c r="F291" s="253" t="s">
        <v>406</v>
      </c>
      <c r="G291" s="250"/>
      <c r="H291" s="254">
        <v>54.374000000000002</v>
      </c>
      <c r="I291" s="255"/>
      <c r="J291" s="250"/>
      <c r="K291" s="250"/>
      <c r="L291" s="256"/>
      <c r="M291" s="257"/>
      <c r="N291" s="258"/>
      <c r="O291" s="258"/>
      <c r="P291" s="258"/>
      <c r="Q291" s="258"/>
      <c r="R291" s="258"/>
      <c r="S291" s="258"/>
      <c r="T291" s="25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0" t="s">
        <v>185</v>
      </c>
      <c r="AU291" s="260" t="s">
        <v>86</v>
      </c>
      <c r="AV291" s="13" t="s">
        <v>86</v>
      </c>
      <c r="AW291" s="13" t="s">
        <v>33</v>
      </c>
      <c r="AX291" s="13" t="s">
        <v>76</v>
      </c>
      <c r="AY291" s="260" t="s">
        <v>177</v>
      </c>
    </row>
    <row r="292" s="14" customFormat="1">
      <c r="A292" s="14"/>
      <c r="B292" s="261"/>
      <c r="C292" s="262"/>
      <c r="D292" s="251" t="s">
        <v>185</v>
      </c>
      <c r="E292" s="263" t="s">
        <v>1</v>
      </c>
      <c r="F292" s="264" t="s">
        <v>187</v>
      </c>
      <c r="G292" s="262"/>
      <c r="H292" s="265">
        <v>99.132999999999996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1" t="s">
        <v>185</v>
      </c>
      <c r="AU292" s="271" t="s">
        <v>86</v>
      </c>
      <c r="AV292" s="14" t="s">
        <v>184</v>
      </c>
      <c r="AW292" s="14" t="s">
        <v>33</v>
      </c>
      <c r="AX292" s="14" t="s">
        <v>84</v>
      </c>
      <c r="AY292" s="271" t="s">
        <v>177</v>
      </c>
    </row>
    <row r="293" s="2" customFormat="1" ht="16.5" customHeight="1">
      <c r="A293" s="39"/>
      <c r="B293" s="40"/>
      <c r="C293" s="293" t="s">
        <v>295</v>
      </c>
      <c r="D293" s="293" t="s">
        <v>375</v>
      </c>
      <c r="E293" s="294" t="s">
        <v>407</v>
      </c>
      <c r="F293" s="295" t="s">
        <v>408</v>
      </c>
      <c r="G293" s="296" t="s">
        <v>242</v>
      </c>
      <c r="H293" s="297">
        <v>0.029999999999999999</v>
      </c>
      <c r="I293" s="298"/>
      <c r="J293" s="299">
        <f>ROUND(I293*H293,2)</f>
        <v>0</v>
      </c>
      <c r="K293" s="295" t="s">
        <v>183</v>
      </c>
      <c r="L293" s="300"/>
      <c r="M293" s="301" t="s">
        <v>1</v>
      </c>
      <c r="N293" s="302" t="s">
        <v>41</v>
      </c>
      <c r="O293" s="92"/>
      <c r="P293" s="245">
        <f>O293*H293</f>
        <v>0</v>
      </c>
      <c r="Q293" s="245">
        <v>0</v>
      </c>
      <c r="R293" s="245">
        <f>Q293*H293</f>
        <v>0</v>
      </c>
      <c r="S293" s="245">
        <v>0</v>
      </c>
      <c r="T293" s="24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7" t="s">
        <v>260</v>
      </c>
      <c r="AT293" s="247" t="s">
        <v>375</v>
      </c>
      <c r="AU293" s="247" t="s">
        <v>86</v>
      </c>
      <c r="AY293" s="18" t="s">
        <v>177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18" t="s">
        <v>84</v>
      </c>
      <c r="BK293" s="248">
        <f>ROUND(I293*H293,2)</f>
        <v>0</v>
      </c>
      <c r="BL293" s="18" t="s">
        <v>217</v>
      </c>
      <c r="BM293" s="247" t="s">
        <v>409</v>
      </c>
    </row>
    <row r="294" s="13" customFormat="1">
      <c r="A294" s="13"/>
      <c r="B294" s="249"/>
      <c r="C294" s="250"/>
      <c r="D294" s="251" t="s">
        <v>185</v>
      </c>
      <c r="E294" s="252" t="s">
        <v>1</v>
      </c>
      <c r="F294" s="253" t="s">
        <v>410</v>
      </c>
      <c r="G294" s="250"/>
      <c r="H294" s="254">
        <v>0.029999999999999999</v>
      </c>
      <c r="I294" s="255"/>
      <c r="J294" s="250"/>
      <c r="K294" s="250"/>
      <c r="L294" s="256"/>
      <c r="M294" s="257"/>
      <c r="N294" s="258"/>
      <c r="O294" s="258"/>
      <c r="P294" s="258"/>
      <c r="Q294" s="258"/>
      <c r="R294" s="258"/>
      <c r="S294" s="258"/>
      <c r="T294" s="25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0" t="s">
        <v>185</v>
      </c>
      <c r="AU294" s="260" t="s">
        <v>86</v>
      </c>
      <c r="AV294" s="13" t="s">
        <v>86</v>
      </c>
      <c r="AW294" s="13" t="s">
        <v>33</v>
      </c>
      <c r="AX294" s="13" t="s">
        <v>76</v>
      </c>
      <c r="AY294" s="260" t="s">
        <v>177</v>
      </c>
    </row>
    <row r="295" s="14" customFormat="1">
      <c r="A295" s="14"/>
      <c r="B295" s="261"/>
      <c r="C295" s="262"/>
      <c r="D295" s="251" t="s">
        <v>185</v>
      </c>
      <c r="E295" s="263" t="s">
        <v>1</v>
      </c>
      <c r="F295" s="264" t="s">
        <v>187</v>
      </c>
      <c r="G295" s="262"/>
      <c r="H295" s="265">
        <v>0.029999999999999999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1" t="s">
        <v>185</v>
      </c>
      <c r="AU295" s="271" t="s">
        <v>86</v>
      </c>
      <c r="AV295" s="14" t="s">
        <v>184</v>
      </c>
      <c r="AW295" s="14" t="s">
        <v>33</v>
      </c>
      <c r="AX295" s="14" t="s">
        <v>84</v>
      </c>
      <c r="AY295" s="271" t="s">
        <v>177</v>
      </c>
    </row>
    <row r="296" s="2" customFormat="1" ht="33" customHeight="1">
      <c r="A296" s="39"/>
      <c r="B296" s="40"/>
      <c r="C296" s="236" t="s">
        <v>411</v>
      </c>
      <c r="D296" s="236" t="s">
        <v>179</v>
      </c>
      <c r="E296" s="237" t="s">
        <v>412</v>
      </c>
      <c r="F296" s="238" t="s">
        <v>413</v>
      </c>
      <c r="G296" s="239" t="s">
        <v>227</v>
      </c>
      <c r="H296" s="240">
        <v>71.947000000000003</v>
      </c>
      <c r="I296" s="241"/>
      <c r="J296" s="242">
        <f>ROUND(I296*H296,2)</f>
        <v>0</v>
      </c>
      <c r="K296" s="238" t="s">
        <v>183</v>
      </c>
      <c r="L296" s="45"/>
      <c r="M296" s="243" t="s">
        <v>1</v>
      </c>
      <c r="N296" s="244" t="s">
        <v>41</v>
      </c>
      <c r="O296" s="92"/>
      <c r="P296" s="245">
        <f>O296*H296</f>
        <v>0</v>
      </c>
      <c r="Q296" s="245">
        <v>0</v>
      </c>
      <c r="R296" s="245">
        <f>Q296*H296</f>
        <v>0</v>
      </c>
      <c r="S296" s="245">
        <v>0</v>
      </c>
      <c r="T296" s="246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7" t="s">
        <v>217</v>
      </c>
      <c r="AT296" s="247" t="s">
        <v>179</v>
      </c>
      <c r="AU296" s="247" t="s">
        <v>86</v>
      </c>
      <c r="AY296" s="18" t="s">
        <v>177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18" t="s">
        <v>84</v>
      </c>
      <c r="BK296" s="248">
        <f>ROUND(I296*H296,2)</f>
        <v>0</v>
      </c>
      <c r="BL296" s="18" t="s">
        <v>217</v>
      </c>
      <c r="BM296" s="247" t="s">
        <v>414</v>
      </c>
    </row>
    <row r="297" s="15" customFormat="1">
      <c r="A297" s="15"/>
      <c r="B297" s="272"/>
      <c r="C297" s="273"/>
      <c r="D297" s="251" t="s">
        <v>185</v>
      </c>
      <c r="E297" s="274" t="s">
        <v>1</v>
      </c>
      <c r="F297" s="275" t="s">
        <v>313</v>
      </c>
      <c r="G297" s="273"/>
      <c r="H297" s="274" t="s">
        <v>1</v>
      </c>
      <c r="I297" s="276"/>
      <c r="J297" s="273"/>
      <c r="K297" s="273"/>
      <c r="L297" s="277"/>
      <c r="M297" s="278"/>
      <c r="N297" s="279"/>
      <c r="O297" s="279"/>
      <c r="P297" s="279"/>
      <c r="Q297" s="279"/>
      <c r="R297" s="279"/>
      <c r="S297" s="279"/>
      <c r="T297" s="28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81" t="s">
        <v>185</v>
      </c>
      <c r="AU297" s="281" t="s">
        <v>86</v>
      </c>
      <c r="AV297" s="15" t="s">
        <v>84</v>
      </c>
      <c r="AW297" s="15" t="s">
        <v>33</v>
      </c>
      <c r="AX297" s="15" t="s">
        <v>76</v>
      </c>
      <c r="AY297" s="281" t="s">
        <v>177</v>
      </c>
    </row>
    <row r="298" s="13" customFormat="1">
      <c r="A298" s="13"/>
      <c r="B298" s="249"/>
      <c r="C298" s="250"/>
      <c r="D298" s="251" t="s">
        <v>185</v>
      </c>
      <c r="E298" s="252" t="s">
        <v>1</v>
      </c>
      <c r="F298" s="253" t="s">
        <v>415</v>
      </c>
      <c r="G298" s="250"/>
      <c r="H298" s="254">
        <v>17.573</v>
      </c>
      <c r="I298" s="255"/>
      <c r="J298" s="250"/>
      <c r="K298" s="250"/>
      <c r="L298" s="256"/>
      <c r="M298" s="257"/>
      <c r="N298" s="258"/>
      <c r="O298" s="258"/>
      <c r="P298" s="258"/>
      <c r="Q298" s="258"/>
      <c r="R298" s="258"/>
      <c r="S298" s="258"/>
      <c r="T298" s="25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0" t="s">
        <v>185</v>
      </c>
      <c r="AU298" s="260" t="s">
        <v>86</v>
      </c>
      <c r="AV298" s="13" t="s">
        <v>86</v>
      </c>
      <c r="AW298" s="13" t="s">
        <v>33</v>
      </c>
      <c r="AX298" s="13" t="s">
        <v>76</v>
      </c>
      <c r="AY298" s="260" t="s">
        <v>177</v>
      </c>
    </row>
    <row r="299" s="13" customFormat="1">
      <c r="A299" s="13"/>
      <c r="B299" s="249"/>
      <c r="C299" s="250"/>
      <c r="D299" s="251" t="s">
        <v>185</v>
      </c>
      <c r="E299" s="252" t="s">
        <v>1</v>
      </c>
      <c r="F299" s="253" t="s">
        <v>406</v>
      </c>
      <c r="G299" s="250"/>
      <c r="H299" s="254">
        <v>54.374000000000002</v>
      </c>
      <c r="I299" s="255"/>
      <c r="J299" s="250"/>
      <c r="K299" s="250"/>
      <c r="L299" s="256"/>
      <c r="M299" s="257"/>
      <c r="N299" s="258"/>
      <c r="O299" s="258"/>
      <c r="P299" s="258"/>
      <c r="Q299" s="258"/>
      <c r="R299" s="258"/>
      <c r="S299" s="258"/>
      <c r="T299" s="25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0" t="s">
        <v>185</v>
      </c>
      <c r="AU299" s="260" t="s">
        <v>86</v>
      </c>
      <c r="AV299" s="13" t="s">
        <v>86</v>
      </c>
      <c r="AW299" s="13" t="s">
        <v>33</v>
      </c>
      <c r="AX299" s="13" t="s">
        <v>76</v>
      </c>
      <c r="AY299" s="260" t="s">
        <v>177</v>
      </c>
    </row>
    <row r="300" s="14" customFormat="1">
      <c r="A300" s="14"/>
      <c r="B300" s="261"/>
      <c r="C300" s="262"/>
      <c r="D300" s="251" t="s">
        <v>185</v>
      </c>
      <c r="E300" s="263" t="s">
        <v>1</v>
      </c>
      <c r="F300" s="264" t="s">
        <v>187</v>
      </c>
      <c r="G300" s="262"/>
      <c r="H300" s="265">
        <v>71.947000000000003</v>
      </c>
      <c r="I300" s="266"/>
      <c r="J300" s="262"/>
      <c r="K300" s="262"/>
      <c r="L300" s="267"/>
      <c r="M300" s="268"/>
      <c r="N300" s="269"/>
      <c r="O300" s="269"/>
      <c r="P300" s="269"/>
      <c r="Q300" s="269"/>
      <c r="R300" s="269"/>
      <c r="S300" s="269"/>
      <c r="T300" s="27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1" t="s">
        <v>185</v>
      </c>
      <c r="AU300" s="271" t="s">
        <v>86</v>
      </c>
      <c r="AV300" s="14" t="s">
        <v>184</v>
      </c>
      <c r="AW300" s="14" t="s">
        <v>33</v>
      </c>
      <c r="AX300" s="14" t="s">
        <v>84</v>
      </c>
      <c r="AY300" s="271" t="s">
        <v>177</v>
      </c>
    </row>
    <row r="301" s="2" customFormat="1" ht="16.5" customHeight="1">
      <c r="A301" s="39"/>
      <c r="B301" s="40"/>
      <c r="C301" s="293" t="s">
        <v>300</v>
      </c>
      <c r="D301" s="293" t="s">
        <v>375</v>
      </c>
      <c r="E301" s="294" t="s">
        <v>416</v>
      </c>
      <c r="F301" s="295" t="s">
        <v>417</v>
      </c>
      <c r="G301" s="296" t="s">
        <v>418</v>
      </c>
      <c r="H301" s="297">
        <v>107.92100000000001</v>
      </c>
      <c r="I301" s="298"/>
      <c r="J301" s="299">
        <f>ROUND(I301*H301,2)</f>
        <v>0</v>
      </c>
      <c r="K301" s="295" t="s">
        <v>183</v>
      </c>
      <c r="L301" s="300"/>
      <c r="M301" s="301" t="s">
        <v>1</v>
      </c>
      <c r="N301" s="302" t="s">
        <v>41</v>
      </c>
      <c r="O301" s="92"/>
      <c r="P301" s="245">
        <f>O301*H301</f>
        <v>0</v>
      </c>
      <c r="Q301" s="245">
        <v>0</v>
      </c>
      <c r="R301" s="245">
        <f>Q301*H301</f>
        <v>0</v>
      </c>
      <c r="S301" s="245">
        <v>0</v>
      </c>
      <c r="T301" s="24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7" t="s">
        <v>260</v>
      </c>
      <c r="AT301" s="247" t="s">
        <v>375</v>
      </c>
      <c r="AU301" s="247" t="s">
        <v>86</v>
      </c>
      <c r="AY301" s="18" t="s">
        <v>177</v>
      </c>
      <c r="BE301" s="248">
        <f>IF(N301="základní",J301,0)</f>
        <v>0</v>
      </c>
      <c r="BF301" s="248">
        <f>IF(N301="snížená",J301,0)</f>
        <v>0</v>
      </c>
      <c r="BG301" s="248">
        <f>IF(N301="zákl. přenesená",J301,0)</f>
        <v>0</v>
      </c>
      <c r="BH301" s="248">
        <f>IF(N301="sníž. přenesená",J301,0)</f>
        <v>0</v>
      </c>
      <c r="BI301" s="248">
        <f>IF(N301="nulová",J301,0)</f>
        <v>0</v>
      </c>
      <c r="BJ301" s="18" t="s">
        <v>84</v>
      </c>
      <c r="BK301" s="248">
        <f>ROUND(I301*H301,2)</f>
        <v>0</v>
      </c>
      <c r="BL301" s="18" t="s">
        <v>217</v>
      </c>
      <c r="BM301" s="247" t="s">
        <v>419</v>
      </c>
    </row>
    <row r="302" s="13" customFormat="1">
      <c r="A302" s="13"/>
      <c r="B302" s="249"/>
      <c r="C302" s="250"/>
      <c r="D302" s="251" t="s">
        <v>185</v>
      </c>
      <c r="E302" s="252" t="s">
        <v>1</v>
      </c>
      <c r="F302" s="253" t="s">
        <v>420</v>
      </c>
      <c r="G302" s="250"/>
      <c r="H302" s="254">
        <v>107.92100000000001</v>
      </c>
      <c r="I302" s="255"/>
      <c r="J302" s="250"/>
      <c r="K302" s="250"/>
      <c r="L302" s="256"/>
      <c r="M302" s="257"/>
      <c r="N302" s="258"/>
      <c r="O302" s="258"/>
      <c r="P302" s="258"/>
      <c r="Q302" s="258"/>
      <c r="R302" s="258"/>
      <c r="S302" s="258"/>
      <c r="T302" s="25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0" t="s">
        <v>185</v>
      </c>
      <c r="AU302" s="260" t="s">
        <v>86</v>
      </c>
      <c r="AV302" s="13" t="s">
        <v>86</v>
      </c>
      <c r="AW302" s="13" t="s">
        <v>33</v>
      </c>
      <c r="AX302" s="13" t="s">
        <v>76</v>
      </c>
      <c r="AY302" s="260" t="s">
        <v>177</v>
      </c>
    </row>
    <row r="303" s="14" customFormat="1">
      <c r="A303" s="14"/>
      <c r="B303" s="261"/>
      <c r="C303" s="262"/>
      <c r="D303" s="251" t="s">
        <v>185</v>
      </c>
      <c r="E303" s="263" t="s">
        <v>1</v>
      </c>
      <c r="F303" s="264" t="s">
        <v>187</v>
      </c>
      <c r="G303" s="262"/>
      <c r="H303" s="265">
        <v>107.92100000000001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1" t="s">
        <v>185</v>
      </c>
      <c r="AU303" s="271" t="s">
        <v>86</v>
      </c>
      <c r="AV303" s="14" t="s">
        <v>184</v>
      </c>
      <c r="AW303" s="14" t="s">
        <v>33</v>
      </c>
      <c r="AX303" s="14" t="s">
        <v>84</v>
      </c>
      <c r="AY303" s="271" t="s">
        <v>177</v>
      </c>
    </row>
    <row r="304" s="2" customFormat="1" ht="33" customHeight="1">
      <c r="A304" s="39"/>
      <c r="B304" s="40"/>
      <c r="C304" s="236" t="s">
        <v>421</v>
      </c>
      <c r="D304" s="236" t="s">
        <v>179</v>
      </c>
      <c r="E304" s="237" t="s">
        <v>422</v>
      </c>
      <c r="F304" s="238" t="s">
        <v>423</v>
      </c>
      <c r="G304" s="239" t="s">
        <v>227</v>
      </c>
      <c r="H304" s="240">
        <v>6.5430000000000001</v>
      </c>
      <c r="I304" s="241"/>
      <c r="J304" s="242">
        <f>ROUND(I304*H304,2)</f>
        <v>0</v>
      </c>
      <c r="K304" s="238" t="s">
        <v>183</v>
      </c>
      <c r="L304" s="45"/>
      <c r="M304" s="243" t="s">
        <v>1</v>
      </c>
      <c r="N304" s="244" t="s">
        <v>41</v>
      </c>
      <c r="O304" s="92"/>
      <c r="P304" s="245">
        <f>O304*H304</f>
        <v>0</v>
      </c>
      <c r="Q304" s="245">
        <v>0</v>
      </c>
      <c r="R304" s="245">
        <f>Q304*H304</f>
        <v>0</v>
      </c>
      <c r="S304" s="245">
        <v>0</v>
      </c>
      <c r="T304" s="24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7" t="s">
        <v>217</v>
      </c>
      <c r="AT304" s="247" t="s">
        <v>179</v>
      </c>
      <c r="AU304" s="247" t="s">
        <v>86</v>
      </c>
      <c r="AY304" s="18" t="s">
        <v>177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8" t="s">
        <v>84</v>
      </c>
      <c r="BK304" s="248">
        <f>ROUND(I304*H304,2)</f>
        <v>0</v>
      </c>
      <c r="BL304" s="18" t="s">
        <v>217</v>
      </c>
      <c r="BM304" s="247" t="s">
        <v>424</v>
      </c>
    </row>
    <row r="305" s="15" customFormat="1">
      <c r="A305" s="15"/>
      <c r="B305" s="272"/>
      <c r="C305" s="273"/>
      <c r="D305" s="251" t="s">
        <v>185</v>
      </c>
      <c r="E305" s="274" t="s">
        <v>1</v>
      </c>
      <c r="F305" s="275" t="s">
        <v>199</v>
      </c>
      <c r="G305" s="273"/>
      <c r="H305" s="274" t="s">
        <v>1</v>
      </c>
      <c r="I305" s="276"/>
      <c r="J305" s="273"/>
      <c r="K305" s="273"/>
      <c r="L305" s="277"/>
      <c r="M305" s="278"/>
      <c r="N305" s="279"/>
      <c r="O305" s="279"/>
      <c r="P305" s="279"/>
      <c r="Q305" s="279"/>
      <c r="R305" s="279"/>
      <c r="S305" s="279"/>
      <c r="T305" s="28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81" t="s">
        <v>185</v>
      </c>
      <c r="AU305" s="281" t="s">
        <v>86</v>
      </c>
      <c r="AV305" s="15" t="s">
        <v>84</v>
      </c>
      <c r="AW305" s="15" t="s">
        <v>33</v>
      </c>
      <c r="AX305" s="15" t="s">
        <v>76</v>
      </c>
      <c r="AY305" s="281" t="s">
        <v>177</v>
      </c>
    </row>
    <row r="306" s="13" customFormat="1">
      <c r="A306" s="13"/>
      <c r="B306" s="249"/>
      <c r="C306" s="250"/>
      <c r="D306" s="251" t="s">
        <v>185</v>
      </c>
      <c r="E306" s="252" t="s">
        <v>1</v>
      </c>
      <c r="F306" s="253" t="s">
        <v>425</v>
      </c>
      <c r="G306" s="250"/>
      <c r="H306" s="254">
        <v>5.8319999999999999</v>
      </c>
      <c r="I306" s="255"/>
      <c r="J306" s="250"/>
      <c r="K306" s="250"/>
      <c r="L306" s="256"/>
      <c r="M306" s="257"/>
      <c r="N306" s="258"/>
      <c r="O306" s="258"/>
      <c r="P306" s="258"/>
      <c r="Q306" s="258"/>
      <c r="R306" s="258"/>
      <c r="S306" s="258"/>
      <c r="T306" s="25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0" t="s">
        <v>185</v>
      </c>
      <c r="AU306" s="260" t="s">
        <v>86</v>
      </c>
      <c r="AV306" s="13" t="s">
        <v>86</v>
      </c>
      <c r="AW306" s="13" t="s">
        <v>33</v>
      </c>
      <c r="AX306" s="13" t="s">
        <v>76</v>
      </c>
      <c r="AY306" s="260" t="s">
        <v>177</v>
      </c>
    </row>
    <row r="307" s="13" customFormat="1">
      <c r="A307" s="13"/>
      <c r="B307" s="249"/>
      <c r="C307" s="250"/>
      <c r="D307" s="251" t="s">
        <v>185</v>
      </c>
      <c r="E307" s="252" t="s">
        <v>1</v>
      </c>
      <c r="F307" s="253" t="s">
        <v>426</v>
      </c>
      <c r="G307" s="250"/>
      <c r="H307" s="254">
        <v>0.71099999999999997</v>
      </c>
      <c r="I307" s="255"/>
      <c r="J307" s="250"/>
      <c r="K307" s="250"/>
      <c r="L307" s="256"/>
      <c r="M307" s="257"/>
      <c r="N307" s="258"/>
      <c r="O307" s="258"/>
      <c r="P307" s="258"/>
      <c r="Q307" s="258"/>
      <c r="R307" s="258"/>
      <c r="S307" s="258"/>
      <c r="T307" s="25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0" t="s">
        <v>185</v>
      </c>
      <c r="AU307" s="260" t="s">
        <v>86</v>
      </c>
      <c r="AV307" s="13" t="s">
        <v>86</v>
      </c>
      <c r="AW307" s="13" t="s">
        <v>33</v>
      </c>
      <c r="AX307" s="13" t="s">
        <v>76</v>
      </c>
      <c r="AY307" s="260" t="s">
        <v>177</v>
      </c>
    </row>
    <row r="308" s="14" customFormat="1">
      <c r="A308" s="14"/>
      <c r="B308" s="261"/>
      <c r="C308" s="262"/>
      <c r="D308" s="251" t="s">
        <v>185</v>
      </c>
      <c r="E308" s="263" t="s">
        <v>1</v>
      </c>
      <c r="F308" s="264" t="s">
        <v>187</v>
      </c>
      <c r="G308" s="262"/>
      <c r="H308" s="265">
        <v>6.5430000000000001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1" t="s">
        <v>185</v>
      </c>
      <c r="AU308" s="271" t="s">
        <v>86</v>
      </c>
      <c r="AV308" s="14" t="s">
        <v>184</v>
      </c>
      <c r="AW308" s="14" t="s">
        <v>33</v>
      </c>
      <c r="AX308" s="14" t="s">
        <v>84</v>
      </c>
      <c r="AY308" s="271" t="s">
        <v>177</v>
      </c>
    </row>
    <row r="309" s="2" customFormat="1" ht="16.5" customHeight="1">
      <c r="A309" s="39"/>
      <c r="B309" s="40"/>
      <c r="C309" s="293" t="s">
        <v>306</v>
      </c>
      <c r="D309" s="293" t="s">
        <v>375</v>
      </c>
      <c r="E309" s="294" t="s">
        <v>427</v>
      </c>
      <c r="F309" s="295" t="s">
        <v>428</v>
      </c>
      <c r="G309" s="296" t="s">
        <v>429</v>
      </c>
      <c r="H309" s="297">
        <v>53.978000000000002</v>
      </c>
      <c r="I309" s="298"/>
      <c r="J309" s="299">
        <f>ROUND(I309*H309,2)</f>
        <v>0</v>
      </c>
      <c r="K309" s="295" t="s">
        <v>183</v>
      </c>
      <c r="L309" s="300"/>
      <c r="M309" s="301" t="s">
        <v>1</v>
      </c>
      <c r="N309" s="302" t="s">
        <v>41</v>
      </c>
      <c r="O309" s="92"/>
      <c r="P309" s="245">
        <f>O309*H309</f>
        <v>0</v>
      </c>
      <c r="Q309" s="245">
        <v>0</v>
      </c>
      <c r="R309" s="245">
        <f>Q309*H309</f>
        <v>0</v>
      </c>
      <c r="S309" s="245">
        <v>0</v>
      </c>
      <c r="T309" s="246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7" t="s">
        <v>260</v>
      </c>
      <c r="AT309" s="247" t="s">
        <v>375</v>
      </c>
      <c r="AU309" s="247" t="s">
        <v>86</v>
      </c>
      <c r="AY309" s="18" t="s">
        <v>177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18" t="s">
        <v>84</v>
      </c>
      <c r="BK309" s="248">
        <f>ROUND(I309*H309,2)</f>
        <v>0</v>
      </c>
      <c r="BL309" s="18" t="s">
        <v>217</v>
      </c>
      <c r="BM309" s="247" t="s">
        <v>430</v>
      </c>
    </row>
    <row r="310" s="15" customFormat="1">
      <c r="A310" s="15"/>
      <c r="B310" s="272"/>
      <c r="C310" s="273"/>
      <c r="D310" s="251" t="s">
        <v>185</v>
      </c>
      <c r="E310" s="274" t="s">
        <v>1</v>
      </c>
      <c r="F310" s="275" t="s">
        <v>313</v>
      </c>
      <c r="G310" s="273"/>
      <c r="H310" s="274" t="s">
        <v>1</v>
      </c>
      <c r="I310" s="276"/>
      <c r="J310" s="273"/>
      <c r="K310" s="273"/>
      <c r="L310" s="277"/>
      <c r="M310" s="278"/>
      <c r="N310" s="279"/>
      <c r="O310" s="279"/>
      <c r="P310" s="279"/>
      <c r="Q310" s="279"/>
      <c r="R310" s="279"/>
      <c r="S310" s="279"/>
      <c r="T310" s="28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81" t="s">
        <v>185</v>
      </c>
      <c r="AU310" s="281" t="s">
        <v>86</v>
      </c>
      <c r="AV310" s="15" t="s">
        <v>84</v>
      </c>
      <c r="AW310" s="15" t="s">
        <v>33</v>
      </c>
      <c r="AX310" s="15" t="s">
        <v>76</v>
      </c>
      <c r="AY310" s="281" t="s">
        <v>177</v>
      </c>
    </row>
    <row r="311" s="13" customFormat="1">
      <c r="A311" s="13"/>
      <c r="B311" s="249"/>
      <c r="C311" s="250"/>
      <c r="D311" s="251" t="s">
        <v>185</v>
      </c>
      <c r="E311" s="252" t="s">
        <v>1</v>
      </c>
      <c r="F311" s="253" t="s">
        <v>431</v>
      </c>
      <c r="G311" s="250"/>
      <c r="H311" s="254">
        <v>29.158000000000001</v>
      </c>
      <c r="I311" s="255"/>
      <c r="J311" s="250"/>
      <c r="K311" s="250"/>
      <c r="L311" s="256"/>
      <c r="M311" s="257"/>
      <c r="N311" s="258"/>
      <c r="O311" s="258"/>
      <c r="P311" s="258"/>
      <c r="Q311" s="258"/>
      <c r="R311" s="258"/>
      <c r="S311" s="258"/>
      <c r="T311" s="25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0" t="s">
        <v>185</v>
      </c>
      <c r="AU311" s="260" t="s">
        <v>86</v>
      </c>
      <c r="AV311" s="13" t="s">
        <v>86</v>
      </c>
      <c r="AW311" s="13" t="s">
        <v>33</v>
      </c>
      <c r="AX311" s="13" t="s">
        <v>76</v>
      </c>
      <c r="AY311" s="260" t="s">
        <v>177</v>
      </c>
    </row>
    <row r="312" s="13" customFormat="1">
      <c r="A312" s="13"/>
      <c r="B312" s="249"/>
      <c r="C312" s="250"/>
      <c r="D312" s="251" t="s">
        <v>185</v>
      </c>
      <c r="E312" s="252" t="s">
        <v>1</v>
      </c>
      <c r="F312" s="253" t="s">
        <v>432</v>
      </c>
      <c r="G312" s="250"/>
      <c r="H312" s="254">
        <v>3.556</v>
      </c>
      <c r="I312" s="255"/>
      <c r="J312" s="250"/>
      <c r="K312" s="250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185</v>
      </c>
      <c r="AU312" s="260" t="s">
        <v>86</v>
      </c>
      <c r="AV312" s="13" t="s">
        <v>86</v>
      </c>
      <c r="AW312" s="13" t="s">
        <v>33</v>
      </c>
      <c r="AX312" s="13" t="s">
        <v>76</v>
      </c>
      <c r="AY312" s="260" t="s">
        <v>177</v>
      </c>
    </row>
    <row r="313" s="14" customFormat="1">
      <c r="A313" s="14"/>
      <c r="B313" s="261"/>
      <c r="C313" s="262"/>
      <c r="D313" s="251" t="s">
        <v>185</v>
      </c>
      <c r="E313" s="263" t="s">
        <v>1</v>
      </c>
      <c r="F313" s="264" t="s">
        <v>187</v>
      </c>
      <c r="G313" s="262"/>
      <c r="H313" s="265">
        <v>32.713999999999999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1" t="s">
        <v>185</v>
      </c>
      <c r="AU313" s="271" t="s">
        <v>86</v>
      </c>
      <c r="AV313" s="14" t="s">
        <v>184</v>
      </c>
      <c r="AW313" s="14" t="s">
        <v>33</v>
      </c>
      <c r="AX313" s="14" t="s">
        <v>76</v>
      </c>
      <c r="AY313" s="271" t="s">
        <v>177</v>
      </c>
    </row>
    <row r="314" s="13" customFormat="1">
      <c r="A314" s="13"/>
      <c r="B314" s="249"/>
      <c r="C314" s="250"/>
      <c r="D314" s="251" t="s">
        <v>185</v>
      </c>
      <c r="E314" s="252" t="s">
        <v>1</v>
      </c>
      <c r="F314" s="253" t="s">
        <v>433</v>
      </c>
      <c r="G314" s="250"/>
      <c r="H314" s="254">
        <v>53.978000000000002</v>
      </c>
      <c r="I314" s="255"/>
      <c r="J314" s="250"/>
      <c r="K314" s="250"/>
      <c r="L314" s="256"/>
      <c r="M314" s="257"/>
      <c r="N314" s="258"/>
      <c r="O314" s="258"/>
      <c r="P314" s="258"/>
      <c r="Q314" s="258"/>
      <c r="R314" s="258"/>
      <c r="S314" s="258"/>
      <c r="T314" s="25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0" t="s">
        <v>185</v>
      </c>
      <c r="AU314" s="260" t="s">
        <v>86</v>
      </c>
      <c r="AV314" s="13" t="s">
        <v>86</v>
      </c>
      <c r="AW314" s="13" t="s">
        <v>33</v>
      </c>
      <c r="AX314" s="13" t="s">
        <v>76</v>
      </c>
      <c r="AY314" s="260" t="s">
        <v>177</v>
      </c>
    </row>
    <row r="315" s="14" customFormat="1">
      <c r="A315" s="14"/>
      <c r="B315" s="261"/>
      <c r="C315" s="262"/>
      <c r="D315" s="251" t="s">
        <v>185</v>
      </c>
      <c r="E315" s="263" t="s">
        <v>1</v>
      </c>
      <c r="F315" s="264" t="s">
        <v>187</v>
      </c>
      <c r="G315" s="262"/>
      <c r="H315" s="265">
        <v>53.978000000000002</v>
      </c>
      <c r="I315" s="266"/>
      <c r="J315" s="262"/>
      <c r="K315" s="262"/>
      <c r="L315" s="267"/>
      <c r="M315" s="268"/>
      <c r="N315" s="269"/>
      <c r="O315" s="269"/>
      <c r="P315" s="269"/>
      <c r="Q315" s="269"/>
      <c r="R315" s="269"/>
      <c r="S315" s="269"/>
      <c r="T315" s="27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1" t="s">
        <v>185</v>
      </c>
      <c r="AU315" s="271" t="s">
        <v>86</v>
      </c>
      <c r="AV315" s="14" t="s">
        <v>184</v>
      </c>
      <c r="AW315" s="14" t="s">
        <v>33</v>
      </c>
      <c r="AX315" s="14" t="s">
        <v>84</v>
      </c>
      <c r="AY315" s="271" t="s">
        <v>177</v>
      </c>
    </row>
    <row r="316" s="2" customFormat="1" ht="16.5" customHeight="1">
      <c r="A316" s="39"/>
      <c r="B316" s="40"/>
      <c r="C316" s="293" t="s">
        <v>434</v>
      </c>
      <c r="D316" s="293" t="s">
        <v>375</v>
      </c>
      <c r="E316" s="294" t="s">
        <v>416</v>
      </c>
      <c r="F316" s="295" t="s">
        <v>417</v>
      </c>
      <c r="G316" s="296" t="s">
        <v>418</v>
      </c>
      <c r="H316" s="297">
        <v>10.795999999999999</v>
      </c>
      <c r="I316" s="298"/>
      <c r="J316" s="299">
        <f>ROUND(I316*H316,2)</f>
        <v>0</v>
      </c>
      <c r="K316" s="295" t="s">
        <v>183</v>
      </c>
      <c r="L316" s="300"/>
      <c r="M316" s="301" t="s">
        <v>1</v>
      </c>
      <c r="N316" s="302" t="s">
        <v>41</v>
      </c>
      <c r="O316" s="92"/>
      <c r="P316" s="245">
        <f>O316*H316</f>
        <v>0</v>
      </c>
      <c r="Q316" s="245">
        <v>0</v>
      </c>
      <c r="R316" s="245">
        <f>Q316*H316</f>
        <v>0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260</v>
      </c>
      <c r="AT316" s="247" t="s">
        <v>375</v>
      </c>
      <c r="AU316" s="247" t="s">
        <v>86</v>
      </c>
      <c r="AY316" s="18" t="s">
        <v>177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84</v>
      </c>
      <c r="BK316" s="248">
        <f>ROUND(I316*H316,2)</f>
        <v>0</v>
      </c>
      <c r="BL316" s="18" t="s">
        <v>217</v>
      </c>
      <c r="BM316" s="247" t="s">
        <v>435</v>
      </c>
    </row>
    <row r="317" s="13" customFormat="1">
      <c r="A317" s="13"/>
      <c r="B317" s="249"/>
      <c r="C317" s="250"/>
      <c r="D317" s="251" t="s">
        <v>185</v>
      </c>
      <c r="E317" s="252" t="s">
        <v>1</v>
      </c>
      <c r="F317" s="253" t="s">
        <v>436</v>
      </c>
      <c r="G317" s="250"/>
      <c r="H317" s="254">
        <v>10.795999999999999</v>
      </c>
      <c r="I317" s="255"/>
      <c r="J317" s="250"/>
      <c r="K317" s="250"/>
      <c r="L317" s="256"/>
      <c r="M317" s="257"/>
      <c r="N317" s="258"/>
      <c r="O317" s="258"/>
      <c r="P317" s="258"/>
      <c r="Q317" s="258"/>
      <c r="R317" s="258"/>
      <c r="S317" s="258"/>
      <c r="T317" s="25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0" t="s">
        <v>185</v>
      </c>
      <c r="AU317" s="260" t="s">
        <v>86</v>
      </c>
      <c r="AV317" s="13" t="s">
        <v>86</v>
      </c>
      <c r="AW317" s="13" t="s">
        <v>33</v>
      </c>
      <c r="AX317" s="13" t="s">
        <v>76</v>
      </c>
      <c r="AY317" s="260" t="s">
        <v>177</v>
      </c>
    </row>
    <row r="318" s="14" customFormat="1">
      <c r="A318" s="14"/>
      <c r="B318" s="261"/>
      <c r="C318" s="262"/>
      <c r="D318" s="251" t="s">
        <v>185</v>
      </c>
      <c r="E318" s="263" t="s">
        <v>1</v>
      </c>
      <c r="F318" s="264" t="s">
        <v>187</v>
      </c>
      <c r="G318" s="262"/>
      <c r="H318" s="265">
        <v>10.795999999999999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1" t="s">
        <v>185</v>
      </c>
      <c r="AU318" s="271" t="s">
        <v>86</v>
      </c>
      <c r="AV318" s="14" t="s">
        <v>184</v>
      </c>
      <c r="AW318" s="14" t="s">
        <v>33</v>
      </c>
      <c r="AX318" s="14" t="s">
        <v>84</v>
      </c>
      <c r="AY318" s="271" t="s">
        <v>177</v>
      </c>
    </row>
    <row r="319" s="2" customFormat="1" ht="21.75" customHeight="1">
      <c r="A319" s="39"/>
      <c r="B319" s="40"/>
      <c r="C319" s="236" t="s">
        <v>312</v>
      </c>
      <c r="D319" s="236" t="s">
        <v>179</v>
      </c>
      <c r="E319" s="237" t="s">
        <v>437</v>
      </c>
      <c r="F319" s="238" t="s">
        <v>438</v>
      </c>
      <c r="G319" s="239" t="s">
        <v>227</v>
      </c>
      <c r="H319" s="240">
        <v>44.759</v>
      </c>
      <c r="I319" s="241"/>
      <c r="J319" s="242">
        <f>ROUND(I319*H319,2)</f>
        <v>0</v>
      </c>
      <c r="K319" s="238" t="s">
        <v>183</v>
      </c>
      <c r="L319" s="45"/>
      <c r="M319" s="243" t="s">
        <v>1</v>
      </c>
      <c r="N319" s="244" t="s">
        <v>41</v>
      </c>
      <c r="O319" s="92"/>
      <c r="P319" s="245">
        <f>O319*H319</f>
        <v>0</v>
      </c>
      <c r="Q319" s="245">
        <v>0</v>
      </c>
      <c r="R319" s="245">
        <f>Q319*H319</f>
        <v>0</v>
      </c>
      <c r="S319" s="245">
        <v>0</v>
      </c>
      <c r="T319" s="24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7" t="s">
        <v>217</v>
      </c>
      <c r="AT319" s="247" t="s">
        <v>179</v>
      </c>
      <c r="AU319" s="247" t="s">
        <v>86</v>
      </c>
      <c r="AY319" s="18" t="s">
        <v>177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8" t="s">
        <v>84</v>
      </c>
      <c r="BK319" s="248">
        <f>ROUND(I319*H319,2)</f>
        <v>0</v>
      </c>
      <c r="BL319" s="18" t="s">
        <v>217</v>
      </c>
      <c r="BM319" s="247" t="s">
        <v>439</v>
      </c>
    </row>
    <row r="320" s="15" customFormat="1">
      <c r="A320" s="15"/>
      <c r="B320" s="272"/>
      <c r="C320" s="273"/>
      <c r="D320" s="251" t="s">
        <v>185</v>
      </c>
      <c r="E320" s="274" t="s">
        <v>1</v>
      </c>
      <c r="F320" s="275" t="s">
        <v>199</v>
      </c>
      <c r="G320" s="273"/>
      <c r="H320" s="274" t="s">
        <v>1</v>
      </c>
      <c r="I320" s="276"/>
      <c r="J320" s="273"/>
      <c r="K320" s="273"/>
      <c r="L320" s="277"/>
      <c r="M320" s="278"/>
      <c r="N320" s="279"/>
      <c r="O320" s="279"/>
      <c r="P320" s="279"/>
      <c r="Q320" s="279"/>
      <c r="R320" s="279"/>
      <c r="S320" s="279"/>
      <c r="T320" s="280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1" t="s">
        <v>185</v>
      </c>
      <c r="AU320" s="281" t="s">
        <v>86</v>
      </c>
      <c r="AV320" s="15" t="s">
        <v>84</v>
      </c>
      <c r="AW320" s="15" t="s">
        <v>33</v>
      </c>
      <c r="AX320" s="15" t="s">
        <v>76</v>
      </c>
      <c r="AY320" s="281" t="s">
        <v>177</v>
      </c>
    </row>
    <row r="321" s="13" customFormat="1">
      <c r="A321" s="13"/>
      <c r="B321" s="249"/>
      <c r="C321" s="250"/>
      <c r="D321" s="251" t="s">
        <v>185</v>
      </c>
      <c r="E321" s="252" t="s">
        <v>1</v>
      </c>
      <c r="F321" s="253" t="s">
        <v>405</v>
      </c>
      <c r="G321" s="250"/>
      <c r="H321" s="254">
        <v>44.759</v>
      </c>
      <c r="I321" s="255"/>
      <c r="J321" s="250"/>
      <c r="K321" s="250"/>
      <c r="L321" s="256"/>
      <c r="M321" s="257"/>
      <c r="N321" s="258"/>
      <c r="O321" s="258"/>
      <c r="P321" s="258"/>
      <c r="Q321" s="258"/>
      <c r="R321" s="258"/>
      <c r="S321" s="258"/>
      <c r="T321" s="25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0" t="s">
        <v>185</v>
      </c>
      <c r="AU321" s="260" t="s">
        <v>86</v>
      </c>
      <c r="AV321" s="13" t="s">
        <v>86</v>
      </c>
      <c r="AW321" s="13" t="s">
        <v>33</v>
      </c>
      <c r="AX321" s="13" t="s">
        <v>76</v>
      </c>
      <c r="AY321" s="260" t="s">
        <v>177</v>
      </c>
    </row>
    <row r="322" s="14" customFormat="1">
      <c r="A322" s="14"/>
      <c r="B322" s="261"/>
      <c r="C322" s="262"/>
      <c r="D322" s="251" t="s">
        <v>185</v>
      </c>
      <c r="E322" s="263" t="s">
        <v>1</v>
      </c>
      <c r="F322" s="264" t="s">
        <v>187</v>
      </c>
      <c r="G322" s="262"/>
      <c r="H322" s="265">
        <v>44.759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1" t="s">
        <v>185</v>
      </c>
      <c r="AU322" s="271" t="s">
        <v>86</v>
      </c>
      <c r="AV322" s="14" t="s">
        <v>184</v>
      </c>
      <c r="AW322" s="14" t="s">
        <v>33</v>
      </c>
      <c r="AX322" s="14" t="s">
        <v>84</v>
      </c>
      <c r="AY322" s="271" t="s">
        <v>177</v>
      </c>
    </row>
    <row r="323" s="2" customFormat="1" ht="16.5" customHeight="1">
      <c r="A323" s="39"/>
      <c r="B323" s="40"/>
      <c r="C323" s="293" t="s">
        <v>440</v>
      </c>
      <c r="D323" s="293" t="s">
        <v>375</v>
      </c>
      <c r="E323" s="294" t="s">
        <v>441</v>
      </c>
      <c r="F323" s="295" t="s">
        <v>442</v>
      </c>
      <c r="G323" s="296" t="s">
        <v>227</v>
      </c>
      <c r="H323" s="297">
        <v>51.472999999999999</v>
      </c>
      <c r="I323" s="298"/>
      <c r="J323" s="299">
        <f>ROUND(I323*H323,2)</f>
        <v>0</v>
      </c>
      <c r="K323" s="295" t="s">
        <v>183</v>
      </c>
      <c r="L323" s="300"/>
      <c r="M323" s="301" t="s">
        <v>1</v>
      </c>
      <c r="N323" s="302" t="s">
        <v>41</v>
      </c>
      <c r="O323" s="92"/>
      <c r="P323" s="245">
        <f>O323*H323</f>
        <v>0</v>
      </c>
      <c r="Q323" s="245">
        <v>0</v>
      </c>
      <c r="R323" s="245">
        <f>Q323*H323</f>
        <v>0</v>
      </c>
      <c r="S323" s="245">
        <v>0</v>
      </c>
      <c r="T323" s="24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7" t="s">
        <v>260</v>
      </c>
      <c r="AT323" s="247" t="s">
        <v>375</v>
      </c>
      <c r="AU323" s="247" t="s">
        <v>86</v>
      </c>
      <c r="AY323" s="18" t="s">
        <v>177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8" t="s">
        <v>84</v>
      </c>
      <c r="BK323" s="248">
        <f>ROUND(I323*H323,2)</f>
        <v>0</v>
      </c>
      <c r="BL323" s="18" t="s">
        <v>217</v>
      </c>
      <c r="BM323" s="247" t="s">
        <v>443</v>
      </c>
    </row>
    <row r="324" s="13" customFormat="1">
      <c r="A324" s="13"/>
      <c r="B324" s="249"/>
      <c r="C324" s="250"/>
      <c r="D324" s="251" t="s">
        <v>185</v>
      </c>
      <c r="E324" s="252" t="s">
        <v>1</v>
      </c>
      <c r="F324" s="253" t="s">
        <v>444</v>
      </c>
      <c r="G324" s="250"/>
      <c r="H324" s="254">
        <v>51.472999999999999</v>
      </c>
      <c r="I324" s="255"/>
      <c r="J324" s="250"/>
      <c r="K324" s="250"/>
      <c r="L324" s="256"/>
      <c r="M324" s="257"/>
      <c r="N324" s="258"/>
      <c r="O324" s="258"/>
      <c r="P324" s="258"/>
      <c r="Q324" s="258"/>
      <c r="R324" s="258"/>
      <c r="S324" s="258"/>
      <c r="T324" s="25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0" t="s">
        <v>185</v>
      </c>
      <c r="AU324" s="260" t="s">
        <v>86</v>
      </c>
      <c r="AV324" s="13" t="s">
        <v>86</v>
      </c>
      <c r="AW324" s="13" t="s">
        <v>33</v>
      </c>
      <c r="AX324" s="13" t="s">
        <v>76</v>
      </c>
      <c r="AY324" s="260" t="s">
        <v>177</v>
      </c>
    </row>
    <row r="325" s="14" customFormat="1">
      <c r="A325" s="14"/>
      <c r="B325" s="261"/>
      <c r="C325" s="262"/>
      <c r="D325" s="251" t="s">
        <v>185</v>
      </c>
      <c r="E325" s="263" t="s">
        <v>1</v>
      </c>
      <c r="F325" s="264" t="s">
        <v>187</v>
      </c>
      <c r="G325" s="262"/>
      <c r="H325" s="265">
        <v>51.472999999999999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1" t="s">
        <v>185</v>
      </c>
      <c r="AU325" s="271" t="s">
        <v>86</v>
      </c>
      <c r="AV325" s="14" t="s">
        <v>184</v>
      </c>
      <c r="AW325" s="14" t="s">
        <v>33</v>
      </c>
      <c r="AX325" s="14" t="s">
        <v>84</v>
      </c>
      <c r="AY325" s="271" t="s">
        <v>177</v>
      </c>
    </row>
    <row r="326" s="2" customFormat="1" ht="33" customHeight="1">
      <c r="A326" s="39"/>
      <c r="B326" s="40"/>
      <c r="C326" s="236" t="s">
        <v>319</v>
      </c>
      <c r="D326" s="236" t="s">
        <v>179</v>
      </c>
      <c r="E326" s="237" t="s">
        <v>445</v>
      </c>
      <c r="F326" s="238" t="s">
        <v>446</v>
      </c>
      <c r="G326" s="239" t="s">
        <v>447</v>
      </c>
      <c r="H326" s="303"/>
      <c r="I326" s="241"/>
      <c r="J326" s="242">
        <f>ROUND(I326*H326,2)</f>
        <v>0</v>
      </c>
      <c r="K326" s="238" t="s">
        <v>183</v>
      </c>
      <c r="L326" s="45"/>
      <c r="M326" s="243" t="s">
        <v>1</v>
      </c>
      <c r="N326" s="244" t="s">
        <v>41</v>
      </c>
      <c r="O326" s="92"/>
      <c r="P326" s="245">
        <f>O326*H326</f>
        <v>0</v>
      </c>
      <c r="Q326" s="245">
        <v>0</v>
      </c>
      <c r="R326" s="245">
        <f>Q326*H326</f>
        <v>0</v>
      </c>
      <c r="S326" s="245">
        <v>0</v>
      </c>
      <c r="T326" s="246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7" t="s">
        <v>217</v>
      </c>
      <c r="AT326" s="247" t="s">
        <v>179</v>
      </c>
      <c r="AU326" s="247" t="s">
        <v>86</v>
      </c>
      <c r="AY326" s="18" t="s">
        <v>177</v>
      </c>
      <c r="BE326" s="248">
        <f>IF(N326="základní",J326,0)</f>
        <v>0</v>
      </c>
      <c r="BF326" s="248">
        <f>IF(N326="snížená",J326,0)</f>
        <v>0</v>
      </c>
      <c r="BG326" s="248">
        <f>IF(N326="zákl. přenesená",J326,0)</f>
        <v>0</v>
      </c>
      <c r="BH326" s="248">
        <f>IF(N326="sníž. přenesená",J326,0)</f>
        <v>0</v>
      </c>
      <c r="BI326" s="248">
        <f>IF(N326="nulová",J326,0)</f>
        <v>0</v>
      </c>
      <c r="BJ326" s="18" t="s">
        <v>84</v>
      </c>
      <c r="BK326" s="248">
        <f>ROUND(I326*H326,2)</f>
        <v>0</v>
      </c>
      <c r="BL326" s="18" t="s">
        <v>217</v>
      </c>
      <c r="BM326" s="247" t="s">
        <v>448</v>
      </c>
    </row>
    <row r="327" s="12" customFormat="1" ht="22.8" customHeight="1">
      <c r="A327" s="12"/>
      <c r="B327" s="220"/>
      <c r="C327" s="221"/>
      <c r="D327" s="222" t="s">
        <v>75</v>
      </c>
      <c r="E327" s="234" t="s">
        <v>449</v>
      </c>
      <c r="F327" s="234" t="s">
        <v>450</v>
      </c>
      <c r="G327" s="221"/>
      <c r="H327" s="221"/>
      <c r="I327" s="224"/>
      <c r="J327" s="235">
        <f>BK327</f>
        <v>0</v>
      </c>
      <c r="K327" s="221"/>
      <c r="L327" s="226"/>
      <c r="M327" s="227"/>
      <c r="N327" s="228"/>
      <c r="O327" s="228"/>
      <c r="P327" s="229">
        <f>SUM(P328:P350)</f>
        <v>0</v>
      </c>
      <c r="Q327" s="228"/>
      <c r="R327" s="229">
        <f>SUM(R328:R350)</f>
        <v>0</v>
      </c>
      <c r="S327" s="228"/>
      <c r="T327" s="230">
        <f>SUM(T328:T350)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31" t="s">
        <v>86</v>
      </c>
      <c r="AT327" s="232" t="s">
        <v>75</v>
      </c>
      <c r="AU327" s="232" t="s">
        <v>84</v>
      </c>
      <c r="AY327" s="231" t="s">
        <v>177</v>
      </c>
      <c r="BK327" s="233">
        <f>SUM(BK328:BK350)</f>
        <v>0</v>
      </c>
    </row>
    <row r="328" s="2" customFormat="1" ht="21.75" customHeight="1">
      <c r="A328" s="39"/>
      <c r="B328" s="40"/>
      <c r="C328" s="236" t="s">
        <v>451</v>
      </c>
      <c r="D328" s="236" t="s">
        <v>179</v>
      </c>
      <c r="E328" s="237" t="s">
        <v>452</v>
      </c>
      <c r="F328" s="238" t="s">
        <v>453</v>
      </c>
      <c r="G328" s="239" t="s">
        <v>227</v>
      </c>
      <c r="H328" s="240">
        <v>115.508</v>
      </c>
      <c r="I328" s="241"/>
      <c r="J328" s="242">
        <f>ROUND(I328*H328,2)</f>
        <v>0</v>
      </c>
      <c r="K328" s="238" t="s">
        <v>183</v>
      </c>
      <c r="L328" s="45"/>
      <c r="M328" s="243" t="s">
        <v>1</v>
      </c>
      <c r="N328" s="244" t="s">
        <v>41</v>
      </c>
      <c r="O328" s="92"/>
      <c r="P328" s="245">
        <f>O328*H328</f>
        <v>0</v>
      </c>
      <c r="Q328" s="245">
        <v>0</v>
      </c>
      <c r="R328" s="245">
        <f>Q328*H328</f>
        <v>0</v>
      </c>
      <c r="S328" s="245">
        <v>0</v>
      </c>
      <c r="T328" s="246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7" t="s">
        <v>217</v>
      </c>
      <c r="AT328" s="247" t="s">
        <v>179</v>
      </c>
      <c r="AU328" s="247" t="s">
        <v>86</v>
      </c>
      <c r="AY328" s="18" t="s">
        <v>177</v>
      </c>
      <c r="BE328" s="248">
        <f>IF(N328="základní",J328,0)</f>
        <v>0</v>
      </c>
      <c r="BF328" s="248">
        <f>IF(N328="snížená",J328,0)</f>
        <v>0</v>
      </c>
      <c r="BG328" s="248">
        <f>IF(N328="zákl. přenesená",J328,0)</f>
        <v>0</v>
      </c>
      <c r="BH328" s="248">
        <f>IF(N328="sníž. přenesená",J328,0)</f>
        <v>0</v>
      </c>
      <c r="BI328" s="248">
        <f>IF(N328="nulová",J328,0)</f>
        <v>0</v>
      </c>
      <c r="BJ328" s="18" t="s">
        <v>84</v>
      </c>
      <c r="BK328" s="248">
        <f>ROUND(I328*H328,2)</f>
        <v>0</v>
      </c>
      <c r="BL328" s="18" t="s">
        <v>217</v>
      </c>
      <c r="BM328" s="247" t="s">
        <v>454</v>
      </c>
    </row>
    <row r="329" s="2" customFormat="1" ht="21.75" customHeight="1">
      <c r="A329" s="39"/>
      <c r="B329" s="40"/>
      <c r="C329" s="293" t="s">
        <v>328</v>
      </c>
      <c r="D329" s="293" t="s">
        <v>375</v>
      </c>
      <c r="E329" s="294" t="s">
        <v>455</v>
      </c>
      <c r="F329" s="295" t="s">
        <v>456</v>
      </c>
      <c r="G329" s="296" t="s">
        <v>227</v>
      </c>
      <c r="H329" s="297">
        <v>132.834</v>
      </c>
      <c r="I329" s="298"/>
      <c r="J329" s="299">
        <f>ROUND(I329*H329,2)</f>
        <v>0</v>
      </c>
      <c r="K329" s="295" t="s">
        <v>183</v>
      </c>
      <c r="L329" s="300"/>
      <c r="M329" s="301" t="s">
        <v>1</v>
      </c>
      <c r="N329" s="302" t="s">
        <v>41</v>
      </c>
      <c r="O329" s="92"/>
      <c r="P329" s="245">
        <f>O329*H329</f>
        <v>0</v>
      </c>
      <c r="Q329" s="245">
        <v>0</v>
      </c>
      <c r="R329" s="245">
        <f>Q329*H329</f>
        <v>0</v>
      </c>
      <c r="S329" s="245">
        <v>0</v>
      </c>
      <c r="T329" s="246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7" t="s">
        <v>260</v>
      </c>
      <c r="AT329" s="247" t="s">
        <v>375</v>
      </c>
      <c r="AU329" s="247" t="s">
        <v>86</v>
      </c>
      <c r="AY329" s="18" t="s">
        <v>177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8" t="s">
        <v>84</v>
      </c>
      <c r="BK329" s="248">
        <f>ROUND(I329*H329,2)</f>
        <v>0</v>
      </c>
      <c r="BL329" s="18" t="s">
        <v>217</v>
      </c>
      <c r="BM329" s="247" t="s">
        <v>457</v>
      </c>
    </row>
    <row r="330" s="13" customFormat="1">
      <c r="A330" s="13"/>
      <c r="B330" s="249"/>
      <c r="C330" s="250"/>
      <c r="D330" s="251" t="s">
        <v>185</v>
      </c>
      <c r="E330" s="252" t="s">
        <v>1</v>
      </c>
      <c r="F330" s="253" t="s">
        <v>458</v>
      </c>
      <c r="G330" s="250"/>
      <c r="H330" s="254">
        <v>132.834</v>
      </c>
      <c r="I330" s="255"/>
      <c r="J330" s="250"/>
      <c r="K330" s="250"/>
      <c r="L330" s="256"/>
      <c r="M330" s="257"/>
      <c r="N330" s="258"/>
      <c r="O330" s="258"/>
      <c r="P330" s="258"/>
      <c r="Q330" s="258"/>
      <c r="R330" s="258"/>
      <c r="S330" s="258"/>
      <c r="T330" s="25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0" t="s">
        <v>185</v>
      </c>
      <c r="AU330" s="260" t="s">
        <v>86</v>
      </c>
      <c r="AV330" s="13" t="s">
        <v>86</v>
      </c>
      <c r="AW330" s="13" t="s">
        <v>33</v>
      </c>
      <c r="AX330" s="13" t="s">
        <v>76</v>
      </c>
      <c r="AY330" s="260" t="s">
        <v>177</v>
      </c>
    </row>
    <row r="331" s="14" customFormat="1">
      <c r="A331" s="14"/>
      <c r="B331" s="261"/>
      <c r="C331" s="262"/>
      <c r="D331" s="251" t="s">
        <v>185</v>
      </c>
      <c r="E331" s="263" t="s">
        <v>1</v>
      </c>
      <c r="F331" s="264" t="s">
        <v>187</v>
      </c>
      <c r="G331" s="262"/>
      <c r="H331" s="265">
        <v>132.834</v>
      </c>
      <c r="I331" s="266"/>
      <c r="J331" s="262"/>
      <c r="K331" s="262"/>
      <c r="L331" s="267"/>
      <c r="M331" s="268"/>
      <c r="N331" s="269"/>
      <c r="O331" s="269"/>
      <c r="P331" s="269"/>
      <c r="Q331" s="269"/>
      <c r="R331" s="269"/>
      <c r="S331" s="269"/>
      <c r="T331" s="27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1" t="s">
        <v>185</v>
      </c>
      <c r="AU331" s="271" t="s">
        <v>86</v>
      </c>
      <c r="AV331" s="14" t="s">
        <v>184</v>
      </c>
      <c r="AW331" s="14" t="s">
        <v>33</v>
      </c>
      <c r="AX331" s="14" t="s">
        <v>84</v>
      </c>
      <c r="AY331" s="271" t="s">
        <v>177</v>
      </c>
    </row>
    <row r="332" s="2" customFormat="1" ht="21.75" customHeight="1">
      <c r="A332" s="39"/>
      <c r="B332" s="40"/>
      <c r="C332" s="236" t="s">
        <v>459</v>
      </c>
      <c r="D332" s="236" t="s">
        <v>179</v>
      </c>
      <c r="E332" s="237" t="s">
        <v>460</v>
      </c>
      <c r="F332" s="238" t="s">
        <v>461</v>
      </c>
      <c r="G332" s="239" t="s">
        <v>429</v>
      </c>
      <c r="H332" s="240">
        <v>52.125</v>
      </c>
      <c r="I332" s="241"/>
      <c r="J332" s="242">
        <f>ROUND(I332*H332,2)</f>
        <v>0</v>
      </c>
      <c r="K332" s="238" t="s">
        <v>183</v>
      </c>
      <c r="L332" s="45"/>
      <c r="M332" s="243" t="s">
        <v>1</v>
      </c>
      <c r="N332" s="244" t="s">
        <v>41</v>
      </c>
      <c r="O332" s="92"/>
      <c r="P332" s="245">
        <f>O332*H332</f>
        <v>0</v>
      </c>
      <c r="Q332" s="245">
        <v>0</v>
      </c>
      <c r="R332" s="245">
        <f>Q332*H332</f>
        <v>0</v>
      </c>
      <c r="S332" s="245">
        <v>0</v>
      </c>
      <c r="T332" s="246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7" t="s">
        <v>217</v>
      </c>
      <c r="AT332" s="247" t="s">
        <v>179</v>
      </c>
      <c r="AU332" s="247" t="s">
        <v>86</v>
      </c>
      <c r="AY332" s="18" t="s">
        <v>177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18" t="s">
        <v>84</v>
      </c>
      <c r="BK332" s="248">
        <f>ROUND(I332*H332,2)</f>
        <v>0</v>
      </c>
      <c r="BL332" s="18" t="s">
        <v>217</v>
      </c>
      <c r="BM332" s="247" t="s">
        <v>462</v>
      </c>
    </row>
    <row r="333" s="13" customFormat="1">
      <c r="A333" s="13"/>
      <c r="B333" s="249"/>
      <c r="C333" s="250"/>
      <c r="D333" s="251" t="s">
        <v>185</v>
      </c>
      <c r="E333" s="252" t="s">
        <v>1</v>
      </c>
      <c r="F333" s="253" t="s">
        <v>463</v>
      </c>
      <c r="G333" s="250"/>
      <c r="H333" s="254">
        <v>52.125</v>
      </c>
      <c r="I333" s="255"/>
      <c r="J333" s="250"/>
      <c r="K333" s="250"/>
      <c r="L333" s="256"/>
      <c r="M333" s="257"/>
      <c r="N333" s="258"/>
      <c r="O333" s="258"/>
      <c r="P333" s="258"/>
      <c r="Q333" s="258"/>
      <c r="R333" s="258"/>
      <c r="S333" s="258"/>
      <c r="T333" s="25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0" t="s">
        <v>185</v>
      </c>
      <c r="AU333" s="260" t="s">
        <v>86</v>
      </c>
      <c r="AV333" s="13" t="s">
        <v>86</v>
      </c>
      <c r="AW333" s="13" t="s">
        <v>33</v>
      </c>
      <c r="AX333" s="13" t="s">
        <v>76</v>
      </c>
      <c r="AY333" s="260" t="s">
        <v>177</v>
      </c>
    </row>
    <row r="334" s="14" customFormat="1">
      <c r="A334" s="14"/>
      <c r="B334" s="261"/>
      <c r="C334" s="262"/>
      <c r="D334" s="251" t="s">
        <v>185</v>
      </c>
      <c r="E334" s="263" t="s">
        <v>1</v>
      </c>
      <c r="F334" s="264" t="s">
        <v>187</v>
      </c>
      <c r="G334" s="262"/>
      <c r="H334" s="265">
        <v>52.125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1" t="s">
        <v>185</v>
      </c>
      <c r="AU334" s="271" t="s">
        <v>86</v>
      </c>
      <c r="AV334" s="14" t="s">
        <v>184</v>
      </c>
      <c r="AW334" s="14" t="s">
        <v>33</v>
      </c>
      <c r="AX334" s="14" t="s">
        <v>84</v>
      </c>
      <c r="AY334" s="271" t="s">
        <v>177</v>
      </c>
    </row>
    <row r="335" s="2" customFormat="1" ht="21.75" customHeight="1">
      <c r="A335" s="39"/>
      <c r="B335" s="40"/>
      <c r="C335" s="293" t="s">
        <v>331</v>
      </c>
      <c r="D335" s="293" t="s">
        <v>375</v>
      </c>
      <c r="E335" s="294" t="s">
        <v>455</v>
      </c>
      <c r="F335" s="295" t="s">
        <v>456</v>
      </c>
      <c r="G335" s="296" t="s">
        <v>227</v>
      </c>
      <c r="H335" s="297">
        <v>7.819</v>
      </c>
      <c r="I335" s="298"/>
      <c r="J335" s="299">
        <f>ROUND(I335*H335,2)</f>
        <v>0</v>
      </c>
      <c r="K335" s="295" t="s">
        <v>183</v>
      </c>
      <c r="L335" s="300"/>
      <c r="M335" s="301" t="s">
        <v>1</v>
      </c>
      <c r="N335" s="302" t="s">
        <v>41</v>
      </c>
      <c r="O335" s="92"/>
      <c r="P335" s="245">
        <f>O335*H335</f>
        <v>0</v>
      </c>
      <c r="Q335" s="245">
        <v>0</v>
      </c>
      <c r="R335" s="245">
        <f>Q335*H335</f>
        <v>0</v>
      </c>
      <c r="S335" s="245">
        <v>0</v>
      </c>
      <c r="T335" s="24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7" t="s">
        <v>260</v>
      </c>
      <c r="AT335" s="247" t="s">
        <v>375</v>
      </c>
      <c r="AU335" s="247" t="s">
        <v>86</v>
      </c>
      <c r="AY335" s="18" t="s">
        <v>177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18" t="s">
        <v>84</v>
      </c>
      <c r="BK335" s="248">
        <f>ROUND(I335*H335,2)</f>
        <v>0</v>
      </c>
      <c r="BL335" s="18" t="s">
        <v>217</v>
      </c>
      <c r="BM335" s="247" t="s">
        <v>464</v>
      </c>
    </row>
    <row r="336" s="13" customFormat="1">
      <c r="A336" s="13"/>
      <c r="B336" s="249"/>
      <c r="C336" s="250"/>
      <c r="D336" s="251" t="s">
        <v>185</v>
      </c>
      <c r="E336" s="252" t="s">
        <v>1</v>
      </c>
      <c r="F336" s="253" t="s">
        <v>465</v>
      </c>
      <c r="G336" s="250"/>
      <c r="H336" s="254">
        <v>7.819</v>
      </c>
      <c r="I336" s="255"/>
      <c r="J336" s="250"/>
      <c r="K336" s="250"/>
      <c r="L336" s="256"/>
      <c r="M336" s="257"/>
      <c r="N336" s="258"/>
      <c r="O336" s="258"/>
      <c r="P336" s="258"/>
      <c r="Q336" s="258"/>
      <c r="R336" s="258"/>
      <c r="S336" s="258"/>
      <c r="T336" s="25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0" t="s">
        <v>185</v>
      </c>
      <c r="AU336" s="260" t="s">
        <v>86</v>
      </c>
      <c r="AV336" s="13" t="s">
        <v>86</v>
      </c>
      <c r="AW336" s="13" t="s">
        <v>33</v>
      </c>
      <c r="AX336" s="13" t="s">
        <v>76</v>
      </c>
      <c r="AY336" s="260" t="s">
        <v>177</v>
      </c>
    </row>
    <row r="337" s="14" customFormat="1">
      <c r="A337" s="14"/>
      <c r="B337" s="261"/>
      <c r="C337" s="262"/>
      <c r="D337" s="251" t="s">
        <v>185</v>
      </c>
      <c r="E337" s="263" t="s">
        <v>1</v>
      </c>
      <c r="F337" s="264" t="s">
        <v>187</v>
      </c>
      <c r="G337" s="262"/>
      <c r="H337" s="265">
        <v>7.819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1" t="s">
        <v>185</v>
      </c>
      <c r="AU337" s="271" t="s">
        <v>86</v>
      </c>
      <c r="AV337" s="14" t="s">
        <v>184</v>
      </c>
      <c r="AW337" s="14" t="s">
        <v>33</v>
      </c>
      <c r="AX337" s="14" t="s">
        <v>84</v>
      </c>
      <c r="AY337" s="271" t="s">
        <v>177</v>
      </c>
    </row>
    <row r="338" s="2" customFormat="1" ht="44.25" customHeight="1">
      <c r="A338" s="39"/>
      <c r="B338" s="40"/>
      <c r="C338" s="236" t="s">
        <v>466</v>
      </c>
      <c r="D338" s="236" t="s">
        <v>179</v>
      </c>
      <c r="E338" s="237" t="s">
        <v>467</v>
      </c>
      <c r="F338" s="238" t="s">
        <v>468</v>
      </c>
      <c r="G338" s="239" t="s">
        <v>227</v>
      </c>
      <c r="H338" s="240">
        <v>3.0739999999999998</v>
      </c>
      <c r="I338" s="241"/>
      <c r="J338" s="242">
        <f>ROUND(I338*H338,2)</f>
        <v>0</v>
      </c>
      <c r="K338" s="238" t="s">
        <v>183</v>
      </c>
      <c r="L338" s="45"/>
      <c r="M338" s="243" t="s">
        <v>1</v>
      </c>
      <c r="N338" s="244" t="s">
        <v>41</v>
      </c>
      <c r="O338" s="92"/>
      <c r="P338" s="245">
        <f>O338*H338</f>
        <v>0</v>
      </c>
      <c r="Q338" s="245">
        <v>0</v>
      </c>
      <c r="R338" s="245">
        <f>Q338*H338</f>
        <v>0</v>
      </c>
      <c r="S338" s="245">
        <v>0</v>
      </c>
      <c r="T338" s="246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7" t="s">
        <v>217</v>
      </c>
      <c r="AT338" s="247" t="s">
        <v>179</v>
      </c>
      <c r="AU338" s="247" t="s">
        <v>86</v>
      </c>
      <c r="AY338" s="18" t="s">
        <v>177</v>
      </c>
      <c r="BE338" s="248">
        <f>IF(N338="základní",J338,0)</f>
        <v>0</v>
      </c>
      <c r="BF338" s="248">
        <f>IF(N338="snížená",J338,0)</f>
        <v>0</v>
      </c>
      <c r="BG338" s="248">
        <f>IF(N338="zákl. přenesená",J338,0)</f>
        <v>0</v>
      </c>
      <c r="BH338" s="248">
        <f>IF(N338="sníž. přenesená",J338,0)</f>
        <v>0</v>
      </c>
      <c r="BI338" s="248">
        <f>IF(N338="nulová",J338,0)</f>
        <v>0</v>
      </c>
      <c r="BJ338" s="18" t="s">
        <v>84</v>
      </c>
      <c r="BK338" s="248">
        <f>ROUND(I338*H338,2)</f>
        <v>0</v>
      </c>
      <c r="BL338" s="18" t="s">
        <v>217</v>
      </c>
      <c r="BM338" s="247" t="s">
        <v>469</v>
      </c>
    </row>
    <row r="339" s="13" customFormat="1">
      <c r="A339" s="13"/>
      <c r="B339" s="249"/>
      <c r="C339" s="250"/>
      <c r="D339" s="251" t="s">
        <v>185</v>
      </c>
      <c r="E339" s="252" t="s">
        <v>1</v>
      </c>
      <c r="F339" s="253" t="s">
        <v>470</v>
      </c>
      <c r="G339" s="250"/>
      <c r="H339" s="254">
        <v>3.0739999999999998</v>
      </c>
      <c r="I339" s="255"/>
      <c r="J339" s="250"/>
      <c r="K339" s="250"/>
      <c r="L339" s="256"/>
      <c r="M339" s="257"/>
      <c r="N339" s="258"/>
      <c r="O339" s="258"/>
      <c r="P339" s="258"/>
      <c r="Q339" s="258"/>
      <c r="R339" s="258"/>
      <c r="S339" s="258"/>
      <c r="T339" s="25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0" t="s">
        <v>185</v>
      </c>
      <c r="AU339" s="260" t="s">
        <v>86</v>
      </c>
      <c r="AV339" s="13" t="s">
        <v>86</v>
      </c>
      <c r="AW339" s="13" t="s">
        <v>33</v>
      </c>
      <c r="AX339" s="13" t="s">
        <v>76</v>
      </c>
      <c r="AY339" s="260" t="s">
        <v>177</v>
      </c>
    </row>
    <row r="340" s="14" customFormat="1">
      <c r="A340" s="14"/>
      <c r="B340" s="261"/>
      <c r="C340" s="262"/>
      <c r="D340" s="251" t="s">
        <v>185</v>
      </c>
      <c r="E340" s="263" t="s">
        <v>1</v>
      </c>
      <c r="F340" s="264" t="s">
        <v>187</v>
      </c>
      <c r="G340" s="262"/>
      <c r="H340" s="265">
        <v>3.0739999999999998</v>
      </c>
      <c r="I340" s="266"/>
      <c r="J340" s="262"/>
      <c r="K340" s="262"/>
      <c r="L340" s="267"/>
      <c r="M340" s="268"/>
      <c r="N340" s="269"/>
      <c r="O340" s="269"/>
      <c r="P340" s="269"/>
      <c r="Q340" s="269"/>
      <c r="R340" s="269"/>
      <c r="S340" s="269"/>
      <c r="T340" s="27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1" t="s">
        <v>185</v>
      </c>
      <c r="AU340" s="271" t="s">
        <v>86</v>
      </c>
      <c r="AV340" s="14" t="s">
        <v>184</v>
      </c>
      <c r="AW340" s="14" t="s">
        <v>33</v>
      </c>
      <c r="AX340" s="14" t="s">
        <v>84</v>
      </c>
      <c r="AY340" s="271" t="s">
        <v>177</v>
      </c>
    </row>
    <row r="341" s="2" customFormat="1" ht="21.75" customHeight="1">
      <c r="A341" s="39"/>
      <c r="B341" s="40"/>
      <c r="C341" s="236" t="s">
        <v>337</v>
      </c>
      <c r="D341" s="236" t="s">
        <v>179</v>
      </c>
      <c r="E341" s="237" t="s">
        <v>471</v>
      </c>
      <c r="F341" s="238" t="s">
        <v>472</v>
      </c>
      <c r="G341" s="239" t="s">
        <v>429</v>
      </c>
      <c r="H341" s="240">
        <v>20.489999999999998</v>
      </c>
      <c r="I341" s="241"/>
      <c r="J341" s="242">
        <f>ROUND(I341*H341,2)</f>
        <v>0</v>
      </c>
      <c r="K341" s="238" t="s">
        <v>183</v>
      </c>
      <c r="L341" s="45"/>
      <c r="M341" s="243" t="s">
        <v>1</v>
      </c>
      <c r="N341" s="244" t="s">
        <v>41</v>
      </c>
      <c r="O341" s="92"/>
      <c r="P341" s="245">
        <f>O341*H341</f>
        <v>0</v>
      </c>
      <c r="Q341" s="245">
        <v>0</v>
      </c>
      <c r="R341" s="245">
        <f>Q341*H341</f>
        <v>0</v>
      </c>
      <c r="S341" s="245">
        <v>0</v>
      </c>
      <c r="T341" s="246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7" t="s">
        <v>217</v>
      </c>
      <c r="AT341" s="247" t="s">
        <v>179</v>
      </c>
      <c r="AU341" s="247" t="s">
        <v>86</v>
      </c>
      <c r="AY341" s="18" t="s">
        <v>177</v>
      </c>
      <c r="BE341" s="248">
        <f>IF(N341="základní",J341,0)</f>
        <v>0</v>
      </c>
      <c r="BF341" s="248">
        <f>IF(N341="snížená",J341,0)</f>
        <v>0</v>
      </c>
      <c r="BG341" s="248">
        <f>IF(N341="zákl. přenesená",J341,0)</f>
        <v>0</v>
      </c>
      <c r="BH341" s="248">
        <f>IF(N341="sníž. přenesená",J341,0)</f>
        <v>0</v>
      </c>
      <c r="BI341" s="248">
        <f>IF(N341="nulová",J341,0)</f>
        <v>0</v>
      </c>
      <c r="BJ341" s="18" t="s">
        <v>84</v>
      </c>
      <c r="BK341" s="248">
        <f>ROUND(I341*H341,2)</f>
        <v>0</v>
      </c>
      <c r="BL341" s="18" t="s">
        <v>217</v>
      </c>
      <c r="BM341" s="247" t="s">
        <v>473</v>
      </c>
    </row>
    <row r="342" s="2" customFormat="1" ht="21.75" customHeight="1">
      <c r="A342" s="39"/>
      <c r="B342" s="40"/>
      <c r="C342" s="236" t="s">
        <v>474</v>
      </c>
      <c r="D342" s="236" t="s">
        <v>179</v>
      </c>
      <c r="E342" s="237" t="s">
        <v>475</v>
      </c>
      <c r="F342" s="238" t="s">
        <v>476</v>
      </c>
      <c r="G342" s="239" t="s">
        <v>429</v>
      </c>
      <c r="H342" s="240">
        <v>31.635000000000002</v>
      </c>
      <c r="I342" s="241"/>
      <c r="J342" s="242">
        <f>ROUND(I342*H342,2)</f>
        <v>0</v>
      </c>
      <c r="K342" s="238" t="s">
        <v>183</v>
      </c>
      <c r="L342" s="45"/>
      <c r="M342" s="243" t="s">
        <v>1</v>
      </c>
      <c r="N342" s="244" t="s">
        <v>41</v>
      </c>
      <c r="O342" s="92"/>
      <c r="P342" s="245">
        <f>O342*H342</f>
        <v>0</v>
      </c>
      <c r="Q342" s="245">
        <v>0</v>
      </c>
      <c r="R342" s="245">
        <f>Q342*H342</f>
        <v>0</v>
      </c>
      <c r="S342" s="245">
        <v>0</v>
      </c>
      <c r="T342" s="246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7" t="s">
        <v>217</v>
      </c>
      <c r="AT342" s="247" t="s">
        <v>179</v>
      </c>
      <c r="AU342" s="247" t="s">
        <v>86</v>
      </c>
      <c r="AY342" s="18" t="s">
        <v>177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18" t="s">
        <v>84</v>
      </c>
      <c r="BK342" s="248">
        <f>ROUND(I342*H342,2)</f>
        <v>0</v>
      </c>
      <c r="BL342" s="18" t="s">
        <v>217</v>
      </c>
      <c r="BM342" s="247" t="s">
        <v>477</v>
      </c>
    </row>
    <row r="343" s="13" customFormat="1">
      <c r="A343" s="13"/>
      <c r="B343" s="249"/>
      <c r="C343" s="250"/>
      <c r="D343" s="251" t="s">
        <v>185</v>
      </c>
      <c r="E343" s="252" t="s">
        <v>1</v>
      </c>
      <c r="F343" s="253" t="s">
        <v>478</v>
      </c>
      <c r="G343" s="250"/>
      <c r="H343" s="254">
        <v>31.635000000000002</v>
      </c>
      <c r="I343" s="255"/>
      <c r="J343" s="250"/>
      <c r="K343" s="250"/>
      <c r="L343" s="256"/>
      <c r="M343" s="257"/>
      <c r="N343" s="258"/>
      <c r="O343" s="258"/>
      <c r="P343" s="258"/>
      <c r="Q343" s="258"/>
      <c r="R343" s="258"/>
      <c r="S343" s="258"/>
      <c r="T343" s="25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0" t="s">
        <v>185</v>
      </c>
      <c r="AU343" s="260" t="s">
        <v>86</v>
      </c>
      <c r="AV343" s="13" t="s">
        <v>86</v>
      </c>
      <c r="AW343" s="13" t="s">
        <v>33</v>
      </c>
      <c r="AX343" s="13" t="s">
        <v>76</v>
      </c>
      <c r="AY343" s="260" t="s">
        <v>177</v>
      </c>
    </row>
    <row r="344" s="14" customFormat="1">
      <c r="A344" s="14"/>
      <c r="B344" s="261"/>
      <c r="C344" s="262"/>
      <c r="D344" s="251" t="s">
        <v>185</v>
      </c>
      <c r="E344" s="263" t="s">
        <v>1</v>
      </c>
      <c r="F344" s="264" t="s">
        <v>187</v>
      </c>
      <c r="G344" s="262"/>
      <c r="H344" s="265">
        <v>31.635000000000002</v>
      </c>
      <c r="I344" s="266"/>
      <c r="J344" s="262"/>
      <c r="K344" s="262"/>
      <c r="L344" s="267"/>
      <c r="M344" s="268"/>
      <c r="N344" s="269"/>
      <c r="O344" s="269"/>
      <c r="P344" s="269"/>
      <c r="Q344" s="269"/>
      <c r="R344" s="269"/>
      <c r="S344" s="269"/>
      <c r="T344" s="27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1" t="s">
        <v>185</v>
      </c>
      <c r="AU344" s="271" t="s">
        <v>86</v>
      </c>
      <c r="AV344" s="14" t="s">
        <v>184</v>
      </c>
      <c r="AW344" s="14" t="s">
        <v>33</v>
      </c>
      <c r="AX344" s="14" t="s">
        <v>84</v>
      </c>
      <c r="AY344" s="271" t="s">
        <v>177</v>
      </c>
    </row>
    <row r="345" s="2" customFormat="1" ht="33" customHeight="1">
      <c r="A345" s="39"/>
      <c r="B345" s="40"/>
      <c r="C345" s="236" t="s">
        <v>343</v>
      </c>
      <c r="D345" s="236" t="s">
        <v>179</v>
      </c>
      <c r="E345" s="237" t="s">
        <v>479</v>
      </c>
      <c r="F345" s="238" t="s">
        <v>480</v>
      </c>
      <c r="G345" s="239" t="s">
        <v>429</v>
      </c>
      <c r="H345" s="240">
        <v>31.635000000000002</v>
      </c>
      <c r="I345" s="241"/>
      <c r="J345" s="242">
        <f>ROUND(I345*H345,2)</f>
        <v>0</v>
      </c>
      <c r="K345" s="238" t="s">
        <v>183</v>
      </c>
      <c r="L345" s="45"/>
      <c r="M345" s="243" t="s">
        <v>1</v>
      </c>
      <c r="N345" s="244" t="s">
        <v>41</v>
      </c>
      <c r="O345" s="92"/>
      <c r="P345" s="245">
        <f>O345*H345</f>
        <v>0</v>
      </c>
      <c r="Q345" s="245">
        <v>0</v>
      </c>
      <c r="R345" s="245">
        <f>Q345*H345</f>
        <v>0</v>
      </c>
      <c r="S345" s="245">
        <v>0</v>
      </c>
      <c r="T345" s="246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7" t="s">
        <v>217</v>
      </c>
      <c r="AT345" s="247" t="s">
        <v>179</v>
      </c>
      <c r="AU345" s="247" t="s">
        <v>86</v>
      </c>
      <c r="AY345" s="18" t="s">
        <v>177</v>
      </c>
      <c r="BE345" s="248">
        <f>IF(N345="základní",J345,0)</f>
        <v>0</v>
      </c>
      <c r="BF345" s="248">
        <f>IF(N345="snížená",J345,0)</f>
        <v>0</v>
      </c>
      <c r="BG345" s="248">
        <f>IF(N345="zákl. přenesená",J345,0)</f>
        <v>0</v>
      </c>
      <c r="BH345" s="248">
        <f>IF(N345="sníž. přenesená",J345,0)</f>
        <v>0</v>
      </c>
      <c r="BI345" s="248">
        <f>IF(N345="nulová",J345,0)</f>
        <v>0</v>
      </c>
      <c r="BJ345" s="18" t="s">
        <v>84</v>
      </c>
      <c r="BK345" s="248">
        <f>ROUND(I345*H345,2)</f>
        <v>0</v>
      </c>
      <c r="BL345" s="18" t="s">
        <v>217</v>
      </c>
      <c r="BM345" s="247" t="s">
        <v>481</v>
      </c>
    </row>
    <row r="346" s="2" customFormat="1" ht="21.75" customHeight="1">
      <c r="A346" s="39"/>
      <c r="B346" s="40"/>
      <c r="C346" s="236" t="s">
        <v>482</v>
      </c>
      <c r="D346" s="236" t="s">
        <v>179</v>
      </c>
      <c r="E346" s="237" t="s">
        <v>483</v>
      </c>
      <c r="F346" s="238" t="s">
        <v>484</v>
      </c>
      <c r="G346" s="239" t="s">
        <v>227</v>
      </c>
      <c r="H346" s="240">
        <v>115.508</v>
      </c>
      <c r="I346" s="241"/>
      <c r="J346" s="242">
        <f>ROUND(I346*H346,2)</f>
        <v>0</v>
      </c>
      <c r="K346" s="238" t="s">
        <v>183</v>
      </c>
      <c r="L346" s="45"/>
      <c r="M346" s="243" t="s">
        <v>1</v>
      </c>
      <c r="N346" s="244" t="s">
        <v>41</v>
      </c>
      <c r="O346" s="92"/>
      <c r="P346" s="245">
        <f>O346*H346</f>
        <v>0</v>
      </c>
      <c r="Q346" s="245">
        <v>0</v>
      </c>
      <c r="R346" s="245">
        <f>Q346*H346</f>
        <v>0</v>
      </c>
      <c r="S346" s="245">
        <v>0</v>
      </c>
      <c r="T346" s="24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7" t="s">
        <v>217</v>
      </c>
      <c r="AT346" s="247" t="s">
        <v>179</v>
      </c>
      <c r="AU346" s="247" t="s">
        <v>86</v>
      </c>
      <c r="AY346" s="18" t="s">
        <v>177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8" t="s">
        <v>84</v>
      </c>
      <c r="BK346" s="248">
        <f>ROUND(I346*H346,2)</f>
        <v>0</v>
      </c>
      <c r="BL346" s="18" t="s">
        <v>217</v>
      </c>
      <c r="BM346" s="247" t="s">
        <v>485</v>
      </c>
    </row>
    <row r="347" s="2" customFormat="1" ht="16.5" customHeight="1">
      <c r="A347" s="39"/>
      <c r="B347" s="40"/>
      <c r="C347" s="293" t="s">
        <v>353</v>
      </c>
      <c r="D347" s="293" t="s">
        <v>375</v>
      </c>
      <c r="E347" s="294" t="s">
        <v>486</v>
      </c>
      <c r="F347" s="295" t="s">
        <v>487</v>
      </c>
      <c r="G347" s="296" t="s">
        <v>227</v>
      </c>
      <c r="H347" s="297">
        <v>132.834</v>
      </c>
      <c r="I347" s="298"/>
      <c r="J347" s="299">
        <f>ROUND(I347*H347,2)</f>
        <v>0</v>
      </c>
      <c r="K347" s="295" t="s">
        <v>183</v>
      </c>
      <c r="L347" s="300"/>
      <c r="M347" s="301" t="s">
        <v>1</v>
      </c>
      <c r="N347" s="302" t="s">
        <v>41</v>
      </c>
      <c r="O347" s="92"/>
      <c r="P347" s="245">
        <f>O347*H347</f>
        <v>0</v>
      </c>
      <c r="Q347" s="245">
        <v>0</v>
      </c>
      <c r="R347" s="245">
        <f>Q347*H347</f>
        <v>0</v>
      </c>
      <c r="S347" s="245">
        <v>0</v>
      </c>
      <c r="T347" s="246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7" t="s">
        <v>260</v>
      </c>
      <c r="AT347" s="247" t="s">
        <v>375</v>
      </c>
      <c r="AU347" s="247" t="s">
        <v>86</v>
      </c>
      <c r="AY347" s="18" t="s">
        <v>177</v>
      </c>
      <c r="BE347" s="248">
        <f>IF(N347="základní",J347,0)</f>
        <v>0</v>
      </c>
      <c r="BF347" s="248">
        <f>IF(N347="snížená",J347,0)</f>
        <v>0</v>
      </c>
      <c r="BG347" s="248">
        <f>IF(N347="zákl. přenesená",J347,0)</f>
        <v>0</v>
      </c>
      <c r="BH347" s="248">
        <f>IF(N347="sníž. přenesená",J347,0)</f>
        <v>0</v>
      </c>
      <c r="BI347" s="248">
        <f>IF(N347="nulová",J347,0)</f>
        <v>0</v>
      </c>
      <c r="BJ347" s="18" t="s">
        <v>84</v>
      </c>
      <c r="BK347" s="248">
        <f>ROUND(I347*H347,2)</f>
        <v>0</v>
      </c>
      <c r="BL347" s="18" t="s">
        <v>217</v>
      </c>
      <c r="BM347" s="247" t="s">
        <v>488</v>
      </c>
    </row>
    <row r="348" s="13" customFormat="1">
      <c r="A348" s="13"/>
      <c r="B348" s="249"/>
      <c r="C348" s="250"/>
      <c r="D348" s="251" t="s">
        <v>185</v>
      </c>
      <c r="E348" s="252" t="s">
        <v>1</v>
      </c>
      <c r="F348" s="253" t="s">
        <v>458</v>
      </c>
      <c r="G348" s="250"/>
      <c r="H348" s="254">
        <v>132.834</v>
      </c>
      <c r="I348" s="255"/>
      <c r="J348" s="250"/>
      <c r="K348" s="250"/>
      <c r="L348" s="256"/>
      <c r="M348" s="257"/>
      <c r="N348" s="258"/>
      <c r="O348" s="258"/>
      <c r="P348" s="258"/>
      <c r="Q348" s="258"/>
      <c r="R348" s="258"/>
      <c r="S348" s="258"/>
      <c r="T348" s="25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0" t="s">
        <v>185</v>
      </c>
      <c r="AU348" s="260" t="s">
        <v>86</v>
      </c>
      <c r="AV348" s="13" t="s">
        <v>86</v>
      </c>
      <c r="AW348" s="13" t="s">
        <v>33</v>
      </c>
      <c r="AX348" s="13" t="s">
        <v>76</v>
      </c>
      <c r="AY348" s="260" t="s">
        <v>177</v>
      </c>
    </row>
    <row r="349" s="14" customFormat="1">
      <c r="A349" s="14"/>
      <c r="B349" s="261"/>
      <c r="C349" s="262"/>
      <c r="D349" s="251" t="s">
        <v>185</v>
      </c>
      <c r="E349" s="263" t="s">
        <v>1</v>
      </c>
      <c r="F349" s="264" t="s">
        <v>187</v>
      </c>
      <c r="G349" s="262"/>
      <c r="H349" s="265">
        <v>132.834</v>
      </c>
      <c r="I349" s="266"/>
      <c r="J349" s="262"/>
      <c r="K349" s="262"/>
      <c r="L349" s="267"/>
      <c r="M349" s="268"/>
      <c r="N349" s="269"/>
      <c r="O349" s="269"/>
      <c r="P349" s="269"/>
      <c r="Q349" s="269"/>
      <c r="R349" s="269"/>
      <c r="S349" s="269"/>
      <c r="T349" s="27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1" t="s">
        <v>185</v>
      </c>
      <c r="AU349" s="271" t="s">
        <v>86</v>
      </c>
      <c r="AV349" s="14" t="s">
        <v>184</v>
      </c>
      <c r="AW349" s="14" t="s">
        <v>33</v>
      </c>
      <c r="AX349" s="14" t="s">
        <v>84</v>
      </c>
      <c r="AY349" s="271" t="s">
        <v>177</v>
      </c>
    </row>
    <row r="350" s="2" customFormat="1" ht="33" customHeight="1">
      <c r="A350" s="39"/>
      <c r="B350" s="40"/>
      <c r="C350" s="236" t="s">
        <v>489</v>
      </c>
      <c r="D350" s="236" t="s">
        <v>179</v>
      </c>
      <c r="E350" s="237" t="s">
        <v>490</v>
      </c>
      <c r="F350" s="238" t="s">
        <v>491</v>
      </c>
      <c r="G350" s="239" t="s">
        <v>447</v>
      </c>
      <c r="H350" s="303"/>
      <c r="I350" s="241"/>
      <c r="J350" s="242">
        <f>ROUND(I350*H350,2)</f>
        <v>0</v>
      </c>
      <c r="K350" s="238" t="s">
        <v>183</v>
      </c>
      <c r="L350" s="45"/>
      <c r="M350" s="243" t="s">
        <v>1</v>
      </c>
      <c r="N350" s="244" t="s">
        <v>41</v>
      </c>
      <c r="O350" s="92"/>
      <c r="P350" s="245">
        <f>O350*H350</f>
        <v>0</v>
      </c>
      <c r="Q350" s="245">
        <v>0</v>
      </c>
      <c r="R350" s="245">
        <f>Q350*H350</f>
        <v>0</v>
      </c>
      <c r="S350" s="245">
        <v>0</v>
      </c>
      <c r="T350" s="246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7" t="s">
        <v>217</v>
      </c>
      <c r="AT350" s="247" t="s">
        <v>179</v>
      </c>
      <c r="AU350" s="247" t="s">
        <v>86</v>
      </c>
      <c r="AY350" s="18" t="s">
        <v>177</v>
      </c>
      <c r="BE350" s="248">
        <f>IF(N350="základní",J350,0)</f>
        <v>0</v>
      </c>
      <c r="BF350" s="248">
        <f>IF(N350="snížená",J350,0)</f>
        <v>0</v>
      </c>
      <c r="BG350" s="248">
        <f>IF(N350="zákl. přenesená",J350,0)</f>
        <v>0</v>
      </c>
      <c r="BH350" s="248">
        <f>IF(N350="sníž. přenesená",J350,0)</f>
        <v>0</v>
      </c>
      <c r="BI350" s="248">
        <f>IF(N350="nulová",J350,0)</f>
        <v>0</v>
      </c>
      <c r="BJ350" s="18" t="s">
        <v>84</v>
      </c>
      <c r="BK350" s="248">
        <f>ROUND(I350*H350,2)</f>
        <v>0</v>
      </c>
      <c r="BL350" s="18" t="s">
        <v>217</v>
      </c>
      <c r="BM350" s="247" t="s">
        <v>492</v>
      </c>
    </row>
    <row r="351" s="12" customFormat="1" ht="22.8" customHeight="1">
      <c r="A351" s="12"/>
      <c r="B351" s="220"/>
      <c r="C351" s="221"/>
      <c r="D351" s="222" t="s">
        <v>75</v>
      </c>
      <c r="E351" s="234" t="s">
        <v>493</v>
      </c>
      <c r="F351" s="234" t="s">
        <v>494</v>
      </c>
      <c r="G351" s="221"/>
      <c r="H351" s="221"/>
      <c r="I351" s="224"/>
      <c r="J351" s="235">
        <f>BK351</f>
        <v>0</v>
      </c>
      <c r="K351" s="221"/>
      <c r="L351" s="226"/>
      <c r="M351" s="227"/>
      <c r="N351" s="228"/>
      <c r="O351" s="228"/>
      <c r="P351" s="229">
        <f>SUM(P352:P366)</f>
        <v>0</v>
      </c>
      <c r="Q351" s="228"/>
      <c r="R351" s="229">
        <f>SUM(R352:R366)</f>
        <v>0</v>
      </c>
      <c r="S351" s="228"/>
      <c r="T351" s="230">
        <f>SUM(T352:T366)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31" t="s">
        <v>86</v>
      </c>
      <c r="AT351" s="232" t="s">
        <v>75</v>
      </c>
      <c r="AU351" s="232" t="s">
        <v>84</v>
      </c>
      <c r="AY351" s="231" t="s">
        <v>177</v>
      </c>
      <c r="BK351" s="233">
        <f>SUM(BK352:BK366)</f>
        <v>0</v>
      </c>
    </row>
    <row r="352" s="2" customFormat="1" ht="44.25" customHeight="1">
      <c r="A352" s="39"/>
      <c r="B352" s="40"/>
      <c r="C352" s="236" t="s">
        <v>356</v>
      </c>
      <c r="D352" s="236" t="s">
        <v>179</v>
      </c>
      <c r="E352" s="237" t="s">
        <v>495</v>
      </c>
      <c r="F352" s="238" t="s">
        <v>496</v>
      </c>
      <c r="G352" s="239" t="s">
        <v>227</v>
      </c>
      <c r="H352" s="240">
        <v>115.508</v>
      </c>
      <c r="I352" s="241"/>
      <c r="J352" s="242">
        <f>ROUND(I352*H352,2)</f>
        <v>0</v>
      </c>
      <c r="K352" s="238" t="s">
        <v>183</v>
      </c>
      <c r="L352" s="45"/>
      <c r="M352" s="243" t="s">
        <v>1</v>
      </c>
      <c r="N352" s="244" t="s">
        <v>41</v>
      </c>
      <c r="O352" s="92"/>
      <c r="P352" s="245">
        <f>O352*H352</f>
        <v>0</v>
      </c>
      <c r="Q352" s="245">
        <v>0</v>
      </c>
      <c r="R352" s="245">
        <f>Q352*H352</f>
        <v>0</v>
      </c>
      <c r="S352" s="245">
        <v>0</v>
      </c>
      <c r="T352" s="24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7" t="s">
        <v>217</v>
      </c>
      <c r="AT352" s="247" t="s">
        <v>179</v>
      </c>
      <c r="AU352" s="247" t="s">
        <v>86</v>
      </c>
      <c r="AY352" s="18" t="s">
        <v>177</v>
      </c>
      <c r="BE352" s="248">
        <f>IF(N352="základní",J352,0)</f>
        <v>0</v>
      </c>
      <c r="BF352" s="248">
        <f>IF(N352="snížená",J352,0)</f>
        <v>0</v>
      </c>
      <c r="BG352" s="248">
        <f>IF(N352="zákl. přenesená",J352,0)</f>
        <v>0</v>
      </c>
      <c r="BH352" s="248">
        <f>IF(N352="sníž. přenesená",J352,0)</f>
        <v>0</v>
      </c>
      <c r="BI352" s="248">
        <f>IF(N352="nulová",J352,0)</f>
        <v>0</v>
      </c>
      <c r="BJ352" s="18" t="s">
        <v>84</v>
      </c>
      <c r="BK352" s="248">
        <f>ROUND(I352*H352,2)</f>
        <v>0</v>
      </c>
      <c r="BL352" s="18" t="s">
        <v>217</v>
      </c>
      <c r="BM352" s="247" t="s">
        <v>497</v>
      </c>
    </row>
    <row r="353" s="15" customFormat="1">
      <c r="A353" s="15"/>
      <c r="B353" s="272"/>
      <c r="C353" s="273"/>
      <c r="D353" s="251" t="s">
        <v>185</v>
      </c>
      <c r="E353" s="274" t="s">
        <v>1</v>
      </c>
      <c r="F353" s="275" t="s">
        <v>199</v>
      </c>
      <c r="G353" s="273"/>
      <c r="H353" s="274" t="s">
        <v>1</v>
      </c>
      <c r="I353" s="276"/>
      <c r="J353" s="273"/>
      <c r="K353" s="273"/>
      <c r="L353" s="277"/>
      <c r="M353" s="278"/>
      <c r="N353" s="279"/>
      <c r="O353" s="279"/>
      <c r="P353" s="279"/>
      <c r="Q353" s="279"/>
      <c r="R353" s="279"/>
      <c r="S353" s="279"/>
      <c r="T353" s="280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81" t="s">
        <v>185</v>
      </c>
      <c r="AU353" s="281" t="s">
        <v>86</v>
      </c>
      <c r="AV353" s="15" t="s">
        <v>84</v>
      </c>
      <c r="AW353" s="15" t="s">
        <v>33</v>
      </c>
      <c r="AX353" s="15" t="s">
        <v>76</v>
      </c>
      <c r="AY353" s="281" t="s">
        <v>177</v>
      </c>
    </row>
    <row r="354" s="13" customFormat="1">
      <c r="A354" s="13"/>
      <c r="B354" s="249"/>
      <c r="C354" s="250"/>
      <c r="D354" s="251" t="s">
        <v>185</v>
      </c>
      <c r="E354" s="252" t="s">
        <v>1</v>
      </c>
      <c r="F354" s="253" t="s">
        <v>498</v>
      </c>
      <c r="G354" s="250"/>
      <c r="H354" s="254">
        <v>115.508</v>
      </c>
      <c r="I354" s="255"/>
      <c r="J354" s="250"/>
      <c r="K354" s="250"/>
      <c r="L354" s="256"/>
      <c r="M354" s="257"/>
      <c r="N354" s="258"/>
      <c r="O354" s="258"/>
      <c r="P354" s="258"/>
      <c r="Q354" s="258"/>
      <c r="R354" s="258"/>
      <c r="S354" s="258"/>
      <c r="T354" s="25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0" t="s">
        <v>185</v>
      </c>
      <c r="AU354" s="260" t="s">
        <v>86</v>
      </c>
      <c r="AV354" s="13" t="s">
        <v>86</v>
      </c>
      <c r="AW354" s="13" t="s">
        <v>33</v>
      </c>
      <c r="AX354" s="13" t="s">
        <v>76</v>
      </c>
      <c r="AY354" s="260" t="s">
        <v>177</v>
      </c>
    </row>
    <row r="355" s="14" customFormat="1">
      <c r="A355" s="14"/>
      <c r="B355" s="261"/>
      <c r="C355" s="262"/>
      <c r="D355" s="251" t="s">
        <v>185</v>
      </c>
      <c r="E355" s="263" t="s">
        <v>1</v>
      </c>
      <c r="F355" s="264" t="s">
        <v>187</v>
      </c>
      <c r="G355" s="262"/>
      <c r="H355" s="265">
        <v>115.508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1" t="s">
        <v>185</v>
      </c>
      <c r="AU355" s="271" t="s">
        <v>86</v>
      </c>
      <c r="AV355" s="14" t="s">
        <v>184</v>
      </c>
      <c r="AW355" s="14" t="s">
        <v>33</v>
      </c>
      <c r="AX355" s="14" t="s">
        <v>84</v>
      </c>
      <c r="AY355" s="271" t="s">
        <v>177</v>
      </c>
    </row>
    <row r="356" s="2" customFormat="1" ht="44.25" customHeight="1">
      <c r="A356" s="39"/>
      <c r="B356" s="40"/>
      <c r="C356" s="236" t="s">
        <v>499</v>
      </c>
      <c r="D356" s="236" t="s">
        <v>179</v>
      </c>
      <c r="E356" s="237" t="s">
        <v>500</v>
      </c>
      <c r="F356" s="238" t="s">
        <v>501</v>
      </c>
      <c r="G356" s="239" t="s">
        <v>227</v>
      </c>
      <c r="H356" s="240">
        <v>14.074</v>
      </c>
      <c r="I356" s="241"/>
      <c r="J356" s="242">
        <f>ROUND(I356*H356,2)</f>
        <v>0</v>
      </c>
      <c r="K356" s="238" t="s">
        <v>183</v>
      </c>
      <c r="L356" s="45"/>
      <c r="M356" s="243" t="s">
        <v>1</v>
      </c>
      <c r="N356" s="244" t="s">
        <v>41</v>
      </c>
      <c r="O356" s="92"/>
      <c r="P356" s="245">
        <f>O356*H356</f>
        <v>0</v>
      </c>
      <c r="Q356" s="245">
        <v>0</v>
      </c>
      <c r="R356" s="245">
        <f>Q356*H356</f>
        <v>0</v>
      </c>
      <c r="S356" s="245">
        <v>0</v>
      </c>
      <c r="T356" s="246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7" t="s">
        <v>217</v>
      </c>
      <c r="AT356" s="247" t="s">
        <v>179</v>
      </c>
      <c r="AU356" s="247" t="s">
        <v>86</v>
      </c>
      <c r="AY356" s="18" t="s">
        <v>177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18" t="s">
        <v>84</v>
      </c>
      <c r="BK356" s="248">
        <f>ROUND(I356*H356,2)</f>
        <v>0</v>
      </c>
      <c r="BL356" s="18" t="s">
        <v>217</v>
      </c>
      <c r="BM356" s="247" t="s">
        <v>502</v>
      </c>
    </row>
    <row r="357" s="15" customFormat="1">
      <c r="A357" s="15"/>
      <c r="B357" s="272"/>
      <c r="C357" s="273"/>
      <c r="D357" s="251" t="s">
        <v>185</v>
      </c>
      <c r="E357" s="274" t="s">
        <v>1</v>
      </c>
      <c r="F357" s="275" t="s">
        <v>503</v>
      </c>
      <c r="G357" s="273"/>
      <c r="H357" s="274" t="s">
        <v>1</v>
      </c>
      <c r="I357" s="276"/>
      <c r="J357" s="273"/>
      <c r="K357" s="273"/>
      <c r="L357" s="277"/>
      <c r="M357" s="278"/>
      <c r="N357" s="279"/>
      <c r="O357" s="279"/>
      <c r="P357" s="279"/>
      <c r="Q357" s="279"/>
      <c r="R357" s="279"/>
      <c r="S357" s="279"/>
      <c r="T357" s="280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81" t="s">
        <v>185</v>
      </c>
      <c r="AU357" s="281" t="s">
        <v>86</v>
      </c>
      <c r="AV357" s="15" t="s">
        <v>84</v>
      </c>
      <c r="AW357" s="15" t="s">
        <v>33</v>
      </c>
      <c r="AX357" s="15" t="s">
        <v>76</v>
      </c>
      <c r="AY357" s="281" t="s">
        <v>177</v>
      </c>
    </row>
    <row r="358" s="13" customFormat="1">
      <c r="A358" s="13"/>
      <c r="B358" s="249"/>
      <c r="C358" s="250"/>
      <c r="D358" s="251" t="s">
        <v>185</v>
      </c>
      <c r="E358" s="252" t="s">
        <v>1</v>
      </c>
      <c r="F358" s="253" t="s">
        <v>504</v>
      </c>
      <c r="G358" s="250"/>
      <c r="H358" s="254">
        <v>14.074</v>
      </c>
      <c r="I358" s="255"/>
      <c r="J358" s="250"/>
      <c r="K358" s="250"/>
      <c r="L358" s="256"/>
      <c r="M358" s="257"/>
      <c r="N358" s="258"/>
      <c r="O358" s="258"/>
      <c r="P358" s="258"/>
      <c r="Q358" s="258"/>
      <c r="R358" s="258"/>
      <c r="S358" s="258"/>
      <c r="T358" s="25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0" t="s">
        <v>185</v>
      </c>
      <c r="AU358" s="260" t="s">
        <v>86</v>
      </c>
      <c r="AV358" s="13" t="s">
        <v>86</v>
      </c>
      <c r="AW358" s="13" t="s">
        <v>33</v>
      </c>
      <c r="AX358" s="13" t="s">
        <v>76</v>
      </c>
      <c r="AY358" s="260" t="s">
        <v>177</v>
      </c>
    </row>
    <row r="359" s="14" customFormat="1">
      <c r="A359" s="14"/>
      <c r="B359" s="261"/>
      <c r="C359" s="262"/>
      <c r="D359" s="251" t="s">
        <v>185</v>
      </c>
      <c r="E359" s="263" t="s">
        <v>1</v>
      </c>
      <c r="F359" s="264" t="s">
        <v>187</v>
      </c>
      <c r="G359" s="262"/>
      <c r="H359" s="265">
        <v>14.074</v>
      </c>
      <c r="I359" s="266"/>
      <c r="J359" s="262"/>
      <c r="K359" s="262"/>
      <c r="L359" s="267"/>
      <c r="M359" s="268"/>
      <c r="N359" s="269"/>
      <c r="O359" s="269"/>
      <c r="P359" s="269"/>
      <c r="Q359" s="269"/>
      <c r="R359" s="269"/>
      <c r="S359" s="269"/>
      <c r="T359" s="27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1" t="s">
        <v>185</v>
      </c>
      <c r="AU359" s="271" t="s">
        <v>86</v>
      </c>
      <c r="AV359" s="14" t="s">
        <v>184</v>
      </c>
      <c r="AW359" s="14" t="s">
        <v>33</v>
      </c>
      <c r="AX359" s="14" t="s">
        <v>84</v>
      </c>
      <c r="AY359" s="271" t="s">
        <v>177</v>
      </c>
    </row>
    <row r="360" s="2" customFormat="1" ht="21.75" customHeight="1">
      <c r="A360" s="39"/>
      <c r="B360" s="40"/>
      <c r="C360" s="293" t="s">
        <v>360</v>
      </c>
      <c r="D360" s="293" t="s">
        <v>375</v>
      </c>
      <c r="E360" s="294" t="s">
        <v>505</v>
      </c>
      <c r="F360" s="295" t="s">
        <v>506</v>
      </c>
      <c r="G360" s="296" t="s">
        <v>227</v>
      </c>
      <c r="H360" s="297">
        <v>15.481</v>
      </c>
      <c r="I360" s="298"/>
      <c r="J360" s="299">
        <f>ROUND(I360*H360,2)</f>
        <v>0</v>
      </c>
      <c r="K360" s="295" t="s">
        <v>183</v>
      </c>
      <c r="L360" s="300"/>
      <c r="M360" s="301" t="s">
        <v>1</v>
      </c>
      <c r="N360" s="302" t="s">
        <v>41</v>
      </c>
      <c r="O360" s="92"/>
      <c r="P360" s="245">
        <f>O360*H360</f>
        <v>0</v>
      </c>
      <c r="Q360" s="245">
        <v>0</v>
      </c>
      <c r="R360" s="245">
        <f>Q360*H360</f>
        <v>0</v>
      </c>
      <c r="S360" s="245">
        <v>0</v>
      </c>
      <c r="T360" s="246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7" t="s">
        <v>260</v>
      </c>
      <c r="AT360" s="247" t="s">
        <v>375</v>
      </c>
      <c r="AU360" s="247" t="s">
        <v>86</v>
      </c>
      <c r="AY360" s="18" t="s">
        <v>177</v>
      </c>
      <c r="BE360" s="248">
        <f>IF(N360="základní",J360,0)</f>
        <v>0</v>
      </c>
      <c r="BF360" s="248">
        <f>IF(N360="snížená",J360,0)</f>
        <v>0</v>
      </c>
      <c r="BG360" s="248">
        <f>IF(N360="zákl. přenesená",J360,0)</f>
        <v>0</v>
      </c>
      <c r="BH360" s="248">
        <f>IF(N360="sníž. přenesená",J360,0)</f>
        <v>0</v>
      </c>
      <c r="BI360" s="248">
        <f>IF(N360="nulová",J360,0)</f>
        <v>0</v>
      </c>
      <c r="BJ360" s="18" t="s">
        <v>84</v>
      </c>
      <c r="BK360" s="248">
        <f>ROUND(I360*H360,2)</f>
        <v>0</v>
      </c>
      <c r="BL360" s="18" t="s">
        <v>217</v>
      </c>
      <c r="BM360" s="247" t="s">
        <v>507</v>
      </c>
    </row>
    <row r="361" s="13" customFormat="1">
      <c r="A361" s="13"/>
      <c r="B361" s="249"/>
      <c r="C361" s="250"/>
      <c r="D361" s="251" t="s">
        <v>185</v>
      </c>
      <c r="E361" s="252" t="s">
        <v>1</v>
      </c>
      <c r="F361" s="253" t="s">
        <v>508</v>
      </c>
      <c r="G361" s="250"/>
      <c r="H361" s="254">
        <v>15.481</v>
      </c>
      <c r="I361" s="255"/>
      <c r="J361" s="250"/>
      <c r="K361" s="250"/>
      <c r="L361" s="256"/>
      <c r="M361" s="257"/>
      <c r="N361" s="258"/>
      <c r="O361" s="258"/>
      <c r="P361" s="258"/>
      <c r="Q361" s="258"/>
      <c r="R361" s="258"/>
      <c r="S361" s="258"/>
      <c r="T361" s="25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0" t="s">
        <v>185</v>
      </c>
      <c r="AU361" s="260" t="s">
        <v>86</v>
      </c>
      <c r="AV361" s="13" t="s">
        <v>86</v>
      </c>
      <c r="AW361" s="13" t="s">
        <v>33</v>
      </c>
      <c r="AX361" s="13" t="s">
        <v>76</v>
      </c>
      <c r="AY361" s="260" t="s">
        <v>177</v>
      </c>
    </row>
    <row r="362" s="14" customFormat="1">
      <c r="A362" s="14"/>
      <c r="B362" s="261"/>
      <c r="C362" s="262"/>
      <c r="D362" s="251" t="s">
        <v>185</v>
      </c>
      <c r="E362" s="263" t="s">
        <v>1</v>
      </c>
      <c r="F362" s="264" t="s">
        <v>187</v>
      </c>
      <c r="G362" s="262"/>
      <c r="H362" s="265">
        <v>15.481</v>
      </c>
      <c r="I362" s="266"/>
      <c r="J362" s="262"/>
      <c r="K362" s="262"/>
      <c r="L362" s="267"/>
      <c r="M362" s="268"/>
      <c r="N362" s="269"/>
      <c r="O362" s="269"/>
      <c r="P362" s="269"/>
      <c r="Q362" s="269"/>
      <c r="R362" s="269"/>
      <c r="S362" s="269"/>
      <c r="T362" s="27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1" t="s">
        <v>185</v>
      </c>
      <c r="AU362" s="271" t="s">
        <v>86</v>
      </c>
      <c r="AV362" s="14" t="s">
        <v>184</v>
      </c>
      <c r="AW362" s="14" t="s">
        <v>33</v>
      </c>
      <c r="AX362" s="14" t="s">
        <v>84</v>
      </c>
      <c r="AY362" s="271" t="s">
        <v>177</v>
      </c>
    </row>
    <row r="363" s="2" customFormat="1" ht="33" customHeight="1">
      <c r="A363" s="39"/>
      <c r="B363" s="40"/>
      <c r="C363" s="236" t="s">
        <v>509</v>
      </c>
      <c r="D363" s="236" t="s">
        <v>179</v>
      </c>
      <c r="E363" s="237" t="s">
        <v>510</v>
      </c>
      <c r="F363" s="238" t="s">
        <v>511</v>
      </c>
      <c r="G363" s="239" t="s">
        <v>182</v>
      </c>
      <c r="H363" s="240">
        <v>3.2400000000000002</v>
      </c>
      <c r="I363" s="241"/>
      <c r="J363" s="242">
        <f>ROUND(I363*H363,2)</f>
        <v>0</v>
      </c>
      <c r="K363" s="238" t="s">
        <v>183</v>
      </c>
      <c r="L363" s="45"/>
      <c r="M363" s="243" t="s">
        <v>1</v>
      </c>
      <c r="N363" s="244" t="s">
        <v>41</v>
      </c>
      <c r="O363" s="92"/>
      <c r="P363" s="245">
        <f>O363*H363</f>
        <v>0</v>
      </c>
      <c r="Q363" s="245">
        <v>0</v>
      </c>
      <c r="R363" s="245">
        <f>Q363*H363</f>
        <v>0</v>
      </c>
      <c r="S363" s="245">
        <v>0</v>
      </c>
      <c r="T363" s="246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7" t="s">
        <v>217</v>
      </c>
      <c r="AT363" s="247" t="s">
        <v>179</v>
      </c>
      <c r="AU363" s="247" t="s">
        <v>86</v>
      </c>
      <c r="AY363" s="18" t="s">
        <v>177</v>
      </c>
      <c r="BE363" s="248">
        <f>IF(N363="základní",J363,0)</f>
        <v>0</v>
      </c>
      <c r="BF363" s="248">
        <f>IF(N363="snížená",J363,0)</f>
        <v>0</v>
      </c>
      <c r="BG363" s="248">
        <f>IF(N363="zákl. přenesená",J363,0)</f>
        <v>0</v>
      </c>
      <c r="BH363" s="248">
        <f>IF(N363="sníž. přenesená",J363,0)</f>
        <v>0</v>
      </c>
      <c r="BI363" s="248">
        <f>IF(N363="nulová",J363,0)</f>
        <v>0</v>
      </c>
      <c r="BJ363" s="18" t="s">
        <v>84</v>
      </c>
      <c r="BK363" s="248">
        <f>ROUND(I363*H363,2)</f>
        <v>0</v>
      </c>
      <c r="BL363" s="18" t="s">
        <v>217</v>
      </c>
      <c r="BM363" s="247" t="s">
        <v>512</v>
      </c>
    </row>
    <row r="364" s="13" customFormat="1">
      <c r="A364" s="13"/>
      <c r="B364" s="249"/>
      <c r="C364" s="250"/>
      <c r="D364" s="251" t="s">
        <v>185</v>
      </c>
      <c r="E364" s="252" t="s">
        <v>1</v>
      </c>
      <c r="F364" s="253" t="s">
        <v>513</v>
      </c>
      <c r="G364" s="250"/>
      <c r="H364" s="254">
        <v>3.2400000000000002</v>
      </c>
      <c r="I364" s="255"/>
      <c r="J364" s="250"/>
      <c r="K364" s="250"/>
      <c r="L364" s="256"/>
      <c r="M364" s="257"/>
      <c r="N364" s="258"/>
      <c r="O364" s="258"/>
      <c r="P364" s="258"/>
      <c r="Q364" s="258"/>
      <c r="R364" s="258"/>
      <c r="S364" s="258"/>
      <c r="T364" s="25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0" t="s">
        <v>185</v>
      </c>
      <c r="AU364" s="260" t="s">
        <v>86</v>
      </c>
      <c r="AV364" s="13" t="s">
        <v>86</v>
      </c>
      <c r="AW364" s="13" t="s">
        <v>33</v>
      </c>
      <c r="AX364" s="13" t="s">
        <v>76</v>
      </c>
      <c r="AY364" s="260" t="s">
        <v>177</v>
      </c>
    </row>
    <row r="365" s="14" customFormat="1">
      <c r="A365" s="14"/>
      <c r="B365" s="261"/>
      <c r="C365" s="262"/>
      <c r="D365" s="251" t="s">
        <v>185</v>
      </c>
      <c r="E365" s="263" t="s">
        <v>1</v>
      </c>
      <c r="F365" s="264" t="s">
        <v>187</v>
      </c>
      <c r="G365" s="262"/>
      <c r="H365" s="265">
        <v>3.2400000000000002</v>
      </c>
      <c r="I365" s="266"/>
      <c r="J365" s="262"/>
      <c r="K365" s="262"/>
      <c r="L365" s="267"/>
      <c r="M365" s="268"/>
      <c r="N365" s="269"/>
      <c r="O365" s="269"/>
      <c r="P365" s="269"/>
      <c r="Q365" s="269"/>
      <c r="R365" s="269"/>
      <c r="S365" s="269"/>
      <c r="T365" s="27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1" t="s">
        <v>185</v>
      </c>
      <c r="AU365" s="271" t="s">
        <v>86</v>
      </c>
      <c r="AV365" s="14" t="s">
        <v>184</v>
      </c>
      <c r="AW365" s="14" t="s">
        <v>33</v>
      </c>
      <c r="AX365" s="14" t="s">
        <v>84</v>
      </c>
      <c r="AY365" s="271" t="s">
        <v>177</v>
      </c>
    </row>
    <row r="366" s="2" customFormat="1" ht="33" customHeight="1">
      <c r="A366" s="39"/>
      <c r="B366" s="40"/>
      <c r="C366" s="236" t="s">
        <v>366</v>
      </c>
      <c r="D366" s="236" t="s">
        <v>179</v>
      </c>
      <c r="E366" s="237" t="s">
        <v>514</v>
      </c>
      <c r="F366" s="238" t="s">
        <v>515</v>
      </c>
      <c r="G366" s="239" t="s">
        <v>447</v>
      </c>
      <c r="H366" s="303"/>
      <c r="I366" s="241"/>
      <c r="J366" s="242">
        <f>ROUND(I366*H366,2)</f>
        <v>0</v>
      </c>
      <c r="K366" s="238" t="s">
        <v>183</v>
      </c>
      <c r="L366" s="45"/>
      <c r="M366" s="243" t="s">
        <v>1</v>
      </c>
      <c r="N366" s="244" t="s">
        <v>41</v>
      </c>
      <c r="O366" s="92"/>
      <c r="P366" s="245">
        <f>O366*H366</f>
        <v>0</v>
      </c>
      <c r="Q366" s="245">
        <v>0</v>
      </c>
      <c r="R366" s="245">
        <f>Q366*H366</f>
        <v>0</v>
      </c>
      <c r="S366" s="245">
        <v>0</v>
      </c>
      <c r="T366" s="246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7" t="s">
        <v>217</v>
      </c>
      <c r="AT366" s="247" t="s">
        <v>179</v>
      </c>
      <c r="AU366" s="247" t="s">
        <v>86</v>
      </c>
      <c r="AY366" s="18" t="s">
        <v>177</v>
      </c>
      <c r="BE366" s="248">
        <f>IF(N366="základní",J366,0)</f>
        <v>0</v>
      </c>
      <c r="BF366" s="248">
        <f>IF(N366="snížená",J366,0)</f>
        <v>0</v>
      </c>
      <c r="BG366" s="248">
        <f>IF(N366="zákl. přenesená",J366,0)</f>
        <v>0</v>
      </c>
      <c r="BH366" s="248">
        <f>IF(N366="sníž. přenesená",J366,0)</f>
        <v>0</v>
      </c>
      <c r="BI366" s="248">
        <f>IF(N366="nulová",J366,0)</f>
        <v>0</v>
      </c>
      <c r="BJ366" s="18" t="s">
        <v>84</v>
      </c>
      <c r="BK366" s="248">
        <f>ROUND(I366*H366,2)</f>
        <v>0</v>
      </c>
      <c r="BL366" s="18" t="s">
        <v>217</v>
      </c>
      <c r="BM366" s="247" t="s">
        <v>516</v>
      </c>
    </row>
    <row r="367" s="12" customFormat="1" ht="22.8" customHeight="1">
      <c r="A367" s="12"/>
      <c r="B367" s="220"/>
      <c r="C367" s="221"/>
      <c r="D367" s="222" t="s">
        <v>75</v>
      </c>
      <c r="E367" s="234" t="s">
        <v>517</v>
      </c>
      <c r="F367" s="234" t="s">
        <v>518</v>
      </c>
      <c r="G367" s="221"/>
      <c r="H367" s="221"/>
      <c r="I367" s="224"/>
      <c r="J367" s="235">
        <f>BK367</f>
        <v>0</v>
      </c>
      <c r="K367" s="221"/>
      <c r="L367" s="226"/>
      <c r="M367" s="227"/>
      <c r="N367" s="228"/>
      <c r="O367" s="228"/>
      <c r="P367" s="229">
        <f>SUM(P368:P401)</f>
        <v>0</v>
      </c>
      <c r="Q367" s="228"/>
      <c r="R367" s="229">
        <f>SUM(R368:R401)</f>
        <v>0</v>
      </c>
      <c r="S367" s="228"/>
      <c r="T367" s="230">
        <f>SUM(T368:T401)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31" t="s">
        <v>86</v>
      </c>
      <c r="AT367" s="232" t="s">
        <v>75</v>
      </c>
      <c r="AU367" s="232" t="s">
        <v>84</v>
      </c>
      <c r="AY367" s="231" t="s">
        <v>177</v>
      </c>
      <c r="BK367" s="233">
        <f>SUM(BK368:BK401)</f>
        <v>0</v>
      </c>
    </row>
    <row r="368" s="2" customFormat="1" ht="16.5" customHeight="1">
      <c r="A368" s="39"/>
      <c r="B368" s="40"/>
      <c r="C368" s="236" t="s">
        <v>519</v>
      </c>
      <c r="D368" s="236" t="s">
        <v>179</v>
      </c>
      <c r="E368" s="237" t="s">
        <v>520</v>
      </c>
      <c r="F368" s="238" t="s">
        <v>521</v>
      </c>
      <c r="G368" s="239" t="s">
        <v>227</v>
      </c>
      <c r="H368" s="240">
        <v>16.658999999999999</v>
      </c>
      <c r="I368" s="241"/>
      <c r="J368" s="242">
        <f>ROUND(I368*H368,2)</f>
        <v>0</v>
      </c>
      <c r="K368" s="238" t="s">
        <v>183</v>
      </c>
      <c r="L368" s="45"/>
      <c r="M368" s="243" t="s">
        <v>1</v>
      </c>
      <c r="N368" s="244" t="s">
        <v>41</v>
      </c>
      <c r="O368" s="92"/>
      <c r="P368" s="245">
        <f>O368*H368</f>
        <v>0</v>
      </c>
      <c r="Q368" s="245">
        <v>0</v>
      </c>
      <c r="R368" s="245">
        <f>Q368*H368</f>
        <v>0</v>
      </c>
      <c r="S368" s="245">
        <v>0</v>
      </c>
      <c r="T368" s="24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7" t="s">
        <v>217</v>
      </c>
      <c r="AT368" s="247" t="s">
        <v>179</v>
      </c>
      <c r="AU368" s="247" t="s">
        <v>86</v>
      </c>
      <c r="AY368" s="18" t="s">
        <v>177</v>
      </c>
      <c r="BE368" s="248">
        <f>IF(N368="základní",J368,0)</f>
        <v>0</v>
      </c>
      <c r="BF368" s="248">
        <f>IF(N368="snížená",J368,0)</f>
        <v>0</v>
      </c>
      <c r="BG368" s="248">
        <f>IF(N368="zákl. přenesená",J368,0)</f>
        <v>0</v>
      </c>
      <c r="BH368" s="248">
        <f>IF(N368="sníž. přenesená",J368,0)</f>
        <v>0</v>
      </c>
      <c r="BI368" s="248">
        <f>IF(N368="nulová",J368,0)</f>
        <v>0</v>
      </c>
      <c r="BJ368" s="18" t="s">
        <v>84</v>
      </c>
      <c r="BK368" s="248">
        <f>ROUND(I368*H368,2)</f>
        <v>0</v>
      </c>
      <c r="BL368" s="18" t="s">
        <v>217</v>
      </c>
      <c r="BM368" s="247" t="s">
        <v>522</v>
      </c>
    </row>
    <row r="369" s="15" customFormat="1">
      <c r="A369" s="15"/>
      <c r="B369" s="272"/>
      <c r="C369" s="273"/>
      <c r="D369" s="251" t="s">
        <v>185</v>
      </c>
      <c r="E369" s="274" t="s">
        <v>1</v>
      </c>
      <c r="F369" s="275" t="s">
        <v>523</v>
      </c>
      <c r="G369" s="273"/>
      <c r="H369" s="274" t="s">
        <v>1</v>
      </c>
      <c r="I369" s="276"/>
      <c r="J369" s="273"/>
      <c r="K369" s="273"/>
      <c r="L369" s="277"/>
      <c r="M369" s="278"/>
      <c r="N369" s="279"/>
      <c r="O369" s="279"/>
      <c r="P369" s="279"/>
      <c r="Q369" s="279"/>
      <c r="R369" s="279"/>
      <c r="S369" s="279"/>
      <c r="T369" s="280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81" t="s">
        <v>185</v>
      </c>
      <c r="AU369" s="281" t="s">
        <v>86</v>
      </c>
      <c r="AV369" s="15" t="s">
        <v>84</v>
      </c>
      <c r="AW369" s="15" t="s">
        <v>33</v>
      </c>
      <c r="AX369" s="15" t="s">
        <v>76</v>
      </c>
      <c r="AY369" s="281" t="s">
        <v>177</v>
      </c>
    </row>
    <row r="370" s="15" customFormat="1">
      <c r="A370" s="15"/>
      <c r="B370" s="272"/>
      <c r="C370" s="273"/>
      <c r="D370" s="251" t="s">
        <v>185</v>
      </c>
      <c r="E370" s="274" t="s">
        <v>1</v>
      </c>
      <c r="F370" s="275" t="s">
        <v>199</v>
      </c>
      <c r="G370" s="273"/>
      <c r="H370" s="274" t="s">
        <v>1</v>
      </c>
      <c r="I370" s="276"/>
      <c r="J370" s="273"/>
      <c r="K370" s="273"/>
      <c r="L370" s="277"/>
      <c r="M370" s="278"/>
      <c r="N370" s="279"/>
      <c r="O370" s="279"/>
      <c r="P370" s="279"/>
      <c r="Q370" s="279"/>
      <c r="R370" s="279"/>
      <c r="S370" s="279"/>
      <c r="T370" s="280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81" t="s">
        <v>185</v>
      </c>
      <c r="AU370" s="281" t="s">
        <v>86</v>
      </c>
      <c r="AV370" s="15" t="s">
        <v>84</v>
      </c>
      <c r="AW370" s="15" t="s">
        <v>33</v>
      </c>
      <c r="AX370" s="15" t="s">
        <v>76</v>
      </c>
      <c r="AY370" s="281" t="s">
        <v>177</v>
      </c>
    </row>
    <row r="371" s="13" customFormat="1">
      <c r="A371" s="13"/>
      <c r="B371" s="249"/>
      <c r="C371" s="250"/>
      <c r="D371" s="251" t="s">
        <v>185</v>
      </c>
      <c r="E371" s="252" t="s">
        <v>1</v>
      </c>
      <c r="F371" s="253" t="s">
        <v>524</v>
      </c>
      <c r="G371" s="250"/>
      <c r="H371" s="254">
        <v>4.7400000000000002</v>
      </c>
      <c r="I371" s="255"/>
      <c r="J371" s="250"/>
      <c r="K371" s="250"/>
      <c r="L371" s="256"/>
      <c r="M371" s="257"/>
      <c r="N371" s="258"/>
      <c r="O371" s="258"/>
      <c r="P371" s="258"/>
      <c r="Q371" s="258"/>
      <c r="R371" s="258"/>
      <c r="S371" s="258"/>
      <c r="T371" s="25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0" t="s">
        <v>185</v>
      </c>
      <c r="AU371" s="260" t="s">
        <v>86</v>
      </c>
      <c r="AV371" s="13" t="s">
        <v>86</v>
      </c>
      <c r="AW371" s="13" t="s">
        <v>33</v>
      </c>
      <c r="AX371" s="13" t="s">
        <v>76</v>
      </c>
      <c r="AY371" s="260" t="s">
        <v>177</v>
      </c>
    </row>
    <row r="372" s="13" customFormat="1">
      <c r="A372" s="13"/>
      <c r="B372" s="249"/>
      <c r="C372" s="250"/>
      <c r="D372" s="251" t="s">
        <v>185</v>
      </c>
      <c r="E372" s="252" t="s">
        <v>1</v>
      </c>
      <c r="F372" s="253" t="s">
        <v>525</v>
      </c>
      <c r="G372" s="250"/>
      <c r="H372" s="254">
        <v>3.2879999999999998</v>
      </c>
      <c r="I372" s="255"/>
      <c r="J372" s="250"/>
      <c r="K372" s="250"/>
      <c r="L372" s="256"/>
      <c r="M372" s="257"/>
      <c r="N372" s="258"/>
      <c r="O372" s="258"/>
      <c r="P372" s="258"/>
      <c r="Q372" s="258"/>
      <c r="R372" s="258"/>
      <c r="S372" s="258"/>
      <c r="T372" s="25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0" t="s">
        <v>185</v>
      </c>
      <c r="AU372" s="260" t="s">
        <v>86</v>
      </c>
      <c r="AV372" s="13" t="s">
        <v>86</v>
      </c>
      <c r="AW372" s="13" t="s">
        <v>33</v>
      </c>
      <c r="AX372" s="13" t="s">
        <v>76</v>
      </c>
      <c r="AY372" s="260" t="s">
        <v>177</v>
      </c>
    </row>
    <row r="373" s="13" customFormat="1">
      <c r="A373" s="13"/>
      <c r="B373" s="249"/>
      <c r="C373" s="250"/>
      <c r="D373" s="251" t="s">
        <v>185</v>
      </c>
      <c r="E373" s="252" t="s">
        <v>1</v>
      </c>
      <c r="F373" s="253" t="s">
        <v>526</v>
      </c>
      <c r="G373" s="250"/>
      <c r="H373" s="254">
        <v>4.774</v>
      </c>
      <c r="I373" s="255"/>
      <c r="J373" s="250"/>
      <c r="K373" s="250"/>
      <c r="L373" s="256"/>
      <c r="M373" s="257"/>
      <c r="N373" s="258"/>
      <c r="O373" s="258"/>
      <c r="P373" s="258"/>
      <c r="Q373" s="258"/>
      <c r="R373" s="258"/>
      <c r="S373" s="258"/>
      <c r="T373" s="25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0" t="s">
        <v>185</v>
      </c>
      <c r="AU373" s="260" t="s">
        <v>86</v>
      </c>
      <c r="AV373" s="13" t="s">
        <v>86</v>
      </c>
      <c r="AW373" s="13" t="s">
        <v>33</v>
      </c>
      <c r="AX373" s="13" t="s">
        <v>76</v>
      </c>
      <c r="AY373" s="260" t="s">
        <v>177</v>
      </c>
    </row>
    <row r="374" s="13" customFormat="1">
      <c r="A374" s="13"/>
      <c r="B374" s="249"/>
      <c r="C374" s="250"/>
      <c r="D374" s="251" t="s">
        <v>185</v>
      </c>
      <c r="E374" s="252" t="s">
        <v>1</v>
      </c>
      <c r="F374" s="253" t="s">
        <v>527</v>
      </c>
      <c r="G374" s="250"/>
      <c r="H374" s="254">
        <v>3.8570000000000002</v>
      </c>
      <c r="I374" s="255"/>
      <c r="J374" s="250"/>
      <c r="K374" s="250"/>
      <c r="L374" s="256"/>
      <c r="M374" s="257"/>
      <c r="N374" s="258"/>
      <c r="O374" s="258"/>
      <c r="P374" s="258"/>
      <c r="Q374" s="258"/>
      <c r="R374" s="258"/>
      <c r="S374" s="258"/>
      <c r="T374" s="25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0" t="s">
        <v>185</v>
      </c>
      <c r="AU374" s="260" t="s">
        <v>86</v>
      </c>
      <c r="AV374" s="13" t="s">
        <v>86</v>
      </c>
      <c r="AW374" s="13" t="s">
        <v>33</v>
      </c>
      <c r="AX374" s="13" t="s">
        <v>76</v>
      </c>
      <c r="AY374" s="260" t="s">
        <v>177</v>
      </c>
    </row>
    <row r="375" s="14" customFormat="1">
      <c r="A375" s="14"/>
      <c r="B375" s="261"/>
      <c r="C375" s="262"/>
      <c r="D375" s="251" t="s">
        <v>185</v>
      </c>
      <c r="E375" s="263" t="s">
        <v>1</v>
      </c>
      <c r="F375" s="264" t="s">
        <v>187</v>
      </c>
      <c r="G375" s="262"/>
      <c r="H375" s="265">
        <v>16.658999999999999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1" t="s">
        <v>185</v>
      </c>
      <c r="AU375" s="271" t="s">
        <v>86</v>
      </c>
      <c r="AV375" s="14" t="s">
        <v>184</v>
      </c>
      <c r="AW375" s="14" t="s">
        <v>33</v>
      </c>
      <c r="AX375" s="14" t="s">
        <v>84</v>
      </c>
      <c r="AY375" s="271" t="s">
        <v>177</v>
      </c>
    </row>
    <row r="376" s="2" customFormat="1" ht="44.25" customHeight="1">
      <c r="A376" s="39"/>
      <c r="B376" s="40"/>
      <c r="C376" s="236" t="s">
        <v>370</v>
      </c>
      <c r="D376" s="236" t="s">
        <v>179</v>
      </c>
      <c r="E376" s="237" t="s">
        <v>528</v>
      </c>
      <c r="F376" s="238" t="s">
        <v>529</v>
      </c>
      <c r="G376" s="239" t="s">
        <v>288</v>
      </c>
      <c r="H376" s="240">
        <v>4</v>
      </c>
      <c r="I376" s="241"/>
      <c r="J376" s="242">
        <f>ROUND(I376*H376,2)</f>
        <v>0</v>
      </c>
      <c r="K376" s="238" t="s">
        <v>183</v>
      </c>
      <c r="L376" s="45"/>
      <c r="M376" s="243" t="s">
        <v>1</v>
      </c>
      <c r="N376" s="244" t="s">
        <v>41</v>
      </c>
      <c r="O376" s="92"/>
      <c r="P376" s="245">
        <f>O376*H376</f>
        <v>0</v>
      </c>
      <c r="Q376" s="245">
        <v>0</v>
      </c>
      <c r="R376" s="245">
        <f>Q376*H376</f>
        <v>0</v>
      </c>
      <c r="S376" s="245">
        <v>0</v>
      </c>
      <c r="T376" s="246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7" t="s">
        <v>217</v>
      </c>
      <c r="AT376" s="247" t="s">
        <v>179</v>
      </c>
      <c r="AU376" s="247" t="s">
        <v>86</v>
      </c>
      <c r="AY376" s="18" t="s">
        <v>177</v>
      </c>
      <c r="BE376" s="248">
        <f>IF(N376="základní",J376,0)</f>
        <v>0</v>
      </c>
      <c r="BF376" s="248">
        <f>IF(N376="snížená",J376,0)</f>
        <v>0</v>
      </c>
      <c r="BG376" s="248">
        <f>IF(N376="zákl. přenesená",J376,0)</f>
        <v>0</v>
      </c>
      <c r="BH376" s="248">
        <f>IF(N376="sníž. přenesená",J376,0)</f>
        <v>0</v>
      </c>
      <c r="BI376" s="248">
        <f>IF(N376="nulová",J376,0)</f>
        <v>0</v>
      </c>
      <c r="BJ376" s="18" t="s">
        <v>84</v>
      </c>
      <c r="BK376" s="248">
        <f>ROUND(I376*H376,2)</f>
        <v>0</v>
      </c>
      <c r="BL376" s="18" t="s">
        <v>217</v>
      </c>
      <c r="BM376" s="247" t="s">
        <v>530</v>
      </c>
    </row>
    <row r="377" s="2" customFormat="1" ht="33" customHeight="1">
      <c r="A377" s="39"/>
      <c r="B377" s="40"/>
      <c r="C377" s="236" t="s">
        <v>531</v>
      </c>
      <c r="D377" s="236" t="s">
        <v>179</v>
      </c>
      <c r="E377" s="237" t="s">
        <v>532</v>
      </c>
      <c r="F377" s="238" t="s">
        <v>533</v>
      </c>
      <c r="G377" s="239" t="s">
        <v>429</v>
      </c>
      <c r="H377" s="240">
        <v>37.5</v>
      </c>
      <c r="I377" s="241"/>
      <c r="J377" s="242">
        <f>ROUND(I377*H377,2)</f>
        <v>0</v>
      </c>
      <c r="K377" s="238" t="s">
        <v>183</v>
      </c>
      <c r="L377" s="45"/>
      <c r="M377" s="243" t="s">
        <v>1</v>
      </c>
      <c r="N377" s="244" t="s">
        <v>41</v>
      </c>
      <c r="O377" s="92"/>
      <c r="P377" s="245">
        <f>O377*H377</f>
        <v>0</v>
      </c>
      <c r="Q377" s="245">
        <v>0</v>
      </c>
      <c r="R377" s="245">
        <f>Q377*H377</f>
        <v>0</v>
      </c>
      <c r="S377" s="245">
        <v>0</v>
      </c>
      <c r="T377" s="246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7" t="s">
        <v>217</v>
      </c>
      <c r="AT377" s="247" t="s">
        <v>179</v>
      </c>
      <c r="AU377" s="247" t="s">
        <v>86</v>
      </c>
      <c r="AY377" s="18" t="s">
        <v>177</v>
      </c>
      <c r="BE377" s="248">
        <f>IF(N377="základní",J377,0)</f>
        <v>0</v>
      </c>
      <c r="BF377" s="248">
        <f>IF(N377="snížená",J377,0)</f>
        <v>0</v>
      </c>
      <c r="BG377" s="248">
        <f>IF(N377="zákl. přenesená",J377,0)</f>
        <v>0</v>
      </c>
      <c r="BH377" s="248">
        <f>IF(N377="sníž. přenesená",J377,0)</f>
        <v>0</v>
      </c>
      <c r="BI377" s="248">
        <f>IF(N377="nulová",J377,0)</f>
        <v>0</v>
      </c>
      <c r="BJ377" s="18" t="s">
        <v>84</v>
      </c>
      <c r="BK377" s="248">
        <f>ROUND(I377*H377,2)</f>
        <v>0</v>
      </c>
      <c r="BL377" s="18" t="s">
        <v>217</v>
      </c>
      <c r="BM377" s="247" t="s">
        <v>534</v>
      </c>
    </row>
    <row r="378" s="15" customFormat="1">
      <c r="A378" s="15"/>
      <c r="B378" s="272"/>
      <c r="C378" s="273"/>
      <c r="D378" s="251" t="s">
        <v>185</v>
      </c>
      <c r="E378" s="274" t="s">
        <v>1</v>
      </c>
      <c r="F378" s="275" t="s">
        <v>535</v>
      </c>
      <c r="G378" s="273"/>
      <c r="H378" s="274" t="s">
        <v>1</v>
      </c>
      <c r="I378" s="276"/>
      <c r="J378" s="273"/>
      <c r="K378" s="273"/>
      <c r="L378" s="277"/>
      <c r="M378" s="278"/>
      <c r="N378" s="279"/>
      <c r="O378" s="279"/>
      <c r="P378" s="279"/>
      <c r="Q378" s="279"/>
      <c r="R378" s="279"/>
      <c r="S378" s="279"/>
      <c r="T378" s="28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81" t="s">
        <v>185</v>
      </c>
      <c r="AU378" s="281" t="s">
        <v>86</v>
      </c>
      <c r="AV378" s="15" t="s">
        <v>84</v>
      </c>
      <c r="AW378" s="15" t="s">
        <v>33</v>
      </c>
      <c r="AX378" s="15" t="s">
        <v>76</v>
      </c>
      <c r="AY378" s="281" t="s">
        <v>177</v>
      </c>
    </row>
    <row r="379" s="13" customFormat="1">
      <c r="A379" s="13"/>
      <c r="B379" s="249"/>
      <c r="C379" s="250"/>
      <c r="D379" s="251" t="s">
        <v>185</v>
      </c>
      <c r="E379" s="252" t="s">
        <v>1</v>
      </c>
      <c r="F379" s="253" t="s">
        <v>536</v>
      </c>
      <c r="G379" s="250"/>
      <c r="H379" s="254">
        <v>37.5</v>
      </c>
      <c r="I379" s="255"/>
      <c r="J379" s="250"/>
      <c r="K379" s="250"/>
      <c r="L379" s="256"/>
      <c r="M379" s="257"/>
      <c r="N379" s="258"/>
      <c r="O379" s="258"/>
      <c r="P379" s="258"/>
      <c r="Q379" s="258"/>
      <c r="R379" s="258"/>
      <c r="S379" s="258"/>
      <c r="T379" s="25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0" t="s">
        <v>185</v>
      </c>
      <c r="AU379" s="260" t="s">
        <v>86</v>
      </c>
      <c r="AV379" s="13" t="s">
        <v>86</v>
      </c>
      <c r="AW379" s="13" t="s">
        <v>33</v>
      </c>
      <c r="AX379" s="13" t="s">
        <v>76</v>
      </c>
      <c r="AY379" s="260" t="s">
        <v>177</v>
      </c>
    </row>
    <row r="380" s="14" customFormat="1">
      <c r="A380" s="14"/>
      <c r="B380" s="261"/>
      <c r="C380" s="262"/>
      <c r="D380" s="251" t="s">
        <v>185</v>
      </c>
      <c r="E380" s="263" t="s">
        <v>1</v>
      </c>
      <c r="F380" s="264" t="s">
        <v>187</v>
      </c>
      <c r="G380" s="262"/>
      <c r="H380" s="265">
        <v>37.5</v>
      </c>
      <c r="I380" s="266"/>
      <c r="J380" s="262"/>
      <c r="K380" s="262"/>
      <c r="L380" s="267"/>
      <c r="M380" s="268"/>
      <c r="N380" s="269"/>
      <c r="O380" s="269"/>
      <c r="P380" s="269"/>
      <c r="Q380" s="269"/>
      <c r="R380" s="269"/>
      <c r="S380" s="269"/>
      <c r="T380" s="27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1" t="s">
        <v>185</v>
      </c>
      <c r="AU380" s="271" t="s">
        <v>86</v>
      </c>
      <c r="AV380" s="14" t="s">
        <v>184</v>
      </c>
      <c r="AW380" s="14" t="s">
        <v>33</v>
      </c>
      <c r="AX380" s="14" t="s">
        <v>84</v>
      </c>
      <c r="AY380" s="271" t="s">
        <v>177</v>
      </c>
    </row>
    <row r="381" s="2" customFormat="1" ht="16.5" customHeight="1">
      <c r="A381" s="39"/>
      <c r="B381" s="40"/>
      <c r="C381" s="293" t="s">
        <v>373</v>
      </c>
      <c r="D381" s="293" t="s">
        <v>375</v>
      </c>
      <c r="E381" s="294" t="s">
        <v>537</v>
      </c>
      <c r="F381" s="295" t="s">
        <v>538</v>
      </c>
      <c r="G381" s="296" t="s">
        <v>182</v>
      </c>
      <c r="H381" s="297">
        <v>0.54000000000000004</v>
      </c>
      <c r="I381" s="298"/>
      <c r="J381" s="299">
        <f>ROUND(I381*H381,2)</f>
        <v>0</v>
      </c>
      <c r="K381" s="295" t="s">
        <v>183</v>
      </c>
      <c r="L381" s="300"/>
      <c r="M381" s="301" t="s">
        <v>1</v>
      </c>
      <c r="N381" s="302" t="s">
        <v>41</v>
      </c>
      <c r="O381" s="92"/>
      <c r="P381" s="245">
        <f>O381*H381</f>
        <v>0</v>
      </c>
      <c r="Q381" s="245">
        <v>0</v>
      </c>
      <c r="R381" s="245">
        <f>Q381*H381</f>
        <v>0</v>
      </c>
      <c r="S381" s="245">
        <v>0</v>
      </c>
      <c r="T381" s="246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7" t="s">
        <v>260</v>
      </c>
      <c r="AT381" s="247" t="s">
        <v>375</v>
      </c>
      <c r="AU381" s="247" t="s">
        <v>86</v>
      </c>
      <c r="AY381" s="18" t="s">
        <v>177</v>
      </c>
      <c r="BE381" s="248">
        <f>IF(N381="základní",J381,0)</f>
        <v>0</v>
      </c>
      <c r="BF381" s="248">
        <f>IF(N381="snížená",J381,0)</f>
        <v>0</v>
      </c>
      <c r="BG381" s="248">
        <f>IF(N381="zákl. přenesená",J381,0)</f>
        <v>0</v>
      </c>
      <c r="BH381" s="248">
        <f>IF(N381="sníž. přenesená",J381,0)</f>
        <v>0</v>
      </c>
      <c r="BI381" s="248">
        <f>IF(N381="nulová",J381,0)</f>
        <v>0</v>
      </c>
      <c r="BJ381" s="18" t="s">
        <v>84</v>
      </c>
      <c r="BK381" s="248">
        <f>ROUND(I381*H381,2)</f>
        <v>0</v>
      </c>
      <c r="BL381" s="18" t="s">
        <v>217</v>
      </c>
      <c r="BM381" s="247" t="s">
        <v>539</v>
      </c>
    </row>
    <row r="382" s="13" customFormat="1">
      <c r="A382" s="13"/>
      <c r="B382" s="249"/>
      <c r="C382" s="250"/>
      <c r="D382" s="251" t="s">
        <v>185</v>
      </c>
      <c r="E382" s="252" t="s">
        <v>1</v>
      </c>
      <c r="F382" s="253" t="s">
        <v>540</v>
      </c>
      <c r="G382" s="250"/>
      <c r="H382" s="254">
        <v>0.54000000000000004</v>
      </c>
      <c r="I382" s="255"/>
      <c r="J382" s="250"/>
      <c r="K382" s="250"/>
      <c r="L382" s="256"/>
      <c r="M382" s="257"/>
      <c r="N382" s="258"/>
      <c r="O382" s="258"/>
      <c r="P382" s="258"/>
      <c r="Q382" s="258"/>
      <c r="R382" s="258"/>
      <c r="S382" s="258"/>
      <c r="T382" s="25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0" t="s">
        <v>185</v>
      </c>
      <c r="AU382" s="260" t="s">
        <v>86</v>
      </c>
      <c r="AV382" s="13" t="s">
        <v>86</v>
      </c>
      <c r="AW382" s="13" t="s">
        <v>33</v>
      </c>
      <c r="AX382" s="13" t="s">
        <v>76</v>
      </c>
      <c r="AY382" s="260" t="s">
        <v>177</v>
      </c>
    </row>
    <row r="383" s="14" customFormat="1">
      <c r="A383" s="14"/>
      <c r="B383" s="261"/>
      <c r="C383" s="262"/>
      <c r="D383" s="251" t="s">
        <v>185</v>
      </c>
      <c r="E383" s="263" t="s">
        <v>1</v>
      </c>
      <c r="F383" s="264" t="s">
        <v>187</v>
      </c>
      <c r="G383" s="262"/>
      <c r="H383" s="265">
        <v>0.54000000000000004</v>
      </c>
      <c r="I383" s="266"/>
      <c r="J383" s="262"/>
      <c r="K383" s="262"/>
      <c r="L383" s="267"/>
      <c r="M383" s="268"/>
      <c r="N383" s="269"/>
      <c r="O383" s="269"/>
      <c r="P383" s="269"/>
      <c r="Q383" s="269"/>
      <c r="R383" s="269"/>
      <c r="S383" s="269"/>
      <c r="T383" s="27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1" t="s">
        <v>185</v>
      </c>
      <c r="AU383" s="271" t="s">
        <v>86</v>
      </c>
      <c r="AV383" s="14" t="s">
        <v>184</v>
      </c>
      <c r="AW383" s="14" t="s">
        <v>33</v>
      </c>
      <c r="AX383" s="14" t="s">
        <v>84</v>
      </c>
      <c r="AY383" s="271" t="s">
        <v>177</v>
      </c>
    </row>
    <row r="384" s="2" customFormat="1" ht="44.25" customHeight="1">
      <c r="A384" s="39"/>
      <c r="B384" s="40"/>
      <c r="C384" s="236" t="s">
        <v>541</v>
      </c>
      <c r="D384" s="236" t="s">
        <v>179</v>
      </c>
      <c r="E384" s="237" t="s">
        <v>542</v>
      </c>
      <c r="F384" s="238" t="s">
        <v>543</v>
      </c>
      <c r="G384" s="239" t="s">
        <v>429</v>
      </c>
      <c r="H384" s="240">
        <v>128.69999999999999</v>
      </c>
      <c r="I384" s="241"/>
      <c r="J384" s="242">
        <f>ROUND(I384*H384,2)</f>
        <v>0</v>
      </c>
      <c r="K384" s="238" t="s">
        <v>183</v>
      </c>
      <c r="L384" s="45"/>
      <c r="M384" s="243" t="s">
        <v>1</v>
      </c>
      <c r="N384" s="244" t="s">
        <v>41</v>
      </c>
      <c r="O384" s="92"/>
      <c r="P384" s="245">
        <f>O384*H384</f>
        <v>0</v>
      </c>
      <c r="Q384" s="245">
        <v>0</v>
      </c>
      <c r="R384" s="245">
        <f>Q384*H384</f>
        <v>0</v>
      </c>
      <c r="S384" s="245">
        <v>0</v>
      </c>
      <c r="T384" s="246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7" t="s">
        <v>217</v>
      </c>
      <c r="AT384" s="247" t="s">
        <v>179</v>
      </c>
      <c r="AU384" s="247" t="s">
        <v>86</v>
      </c>
      <c r="AY384" s="18" t="s">
        <v>177</v>
      </c>
      <c r="BE384" s="248">
        <f>IF(N384="základní",J384,0)</f>
        <v>0</v>
      </c>
      <c r="BF384" s="248">
        <f>IF(N384="snížená",J384,0)</f>
        <v>0</v>
      </c>
      <c r="BG384" s="248">
        <f>IF(N384="zákl. přenesená",J384,0)</f>
        <v>0</v>
      </c>
      <c r="BH384" s="248">
        <f>IF(N384="sníž. přenesená",J384,0)</f>
        <v>0</v>
      </c>
      <c r="BI384" s="248">
        <f>IF(N384="nulová",J384,0)</f>
        <v>0</v>
      </c>
      <c r="BJ384" s="18" t="s">
        <v>84</v>
      </c>
      <c r="BK384" s="248">
        <f>ROUND(I384*H384,2)</f>
        <v>0</v>
      </c>
      <c r="BL384" s="18" t="s">
        <v>217</v>
      </c>
      <c r="BM384" s="247" t="s">
        <v>544</v>
      </c>
    </row>
    <row r="385" s="15" customFormat="1">
      <c r="A385" s="15"/>
      <c r="B385" s="272"/>
      <c r="C385" s="273"/>
      <c r="D385" s="251" t="s">
        <v>185</v>
      </c>
      <c r="E385" s="274" t="s">
        <v>1</v>
      </c>
      <c r="F385" s="275" t="s">
        <v>545</v>
      </c>
      <c r="G385" s="273"/>
      <c r="H385" s="274" t="s">
        <v>1</v>
      </c>
      <c r="I385" s="276"/>
      <c r="J385" s="273"/>
      <c r="K385" s="273"/>
      <c r="L385" s="277"/>
      <c r="M385" s="278"/>
      <c r="N385" s="279"/>
      <c r="O385" s="279"/>
      <c r="P385" s="279"/>
      <c r="Q385" s="279"/>
      <c r="R385" s="279"/>
      <c r="S385" s="279"/>
      <c r="T385" s="28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81" t="s">
        <v>185</v>
      </c>
      <c r="AU385" s="281" t="s">
        <v>86</v>
      </c>
      <c r="AV385" s="15" t="s">
        <v>84</v>
      </c>
      <c r="AW385" s="15" t="s">
        <v>33</v>
      </c>
      <c r="AX385" s="15" t="s">
        <v>76</v>
      </c>
      <c r="AY385" s="281" t="s">
        <v>177</v>
      </c>
    </row>
    <row r="386" s="13" customFormat="1">
      <c r="A386" s="13"/>
      <c r="B386" s="249"/>
      <c r="C386" s="250"/>
      <c r="D386" s="251" t="s">
        <v>185</v>
      </c>
      <c r="E386" s="252" t="s">
        <v>1</v>
      </c>
      <c r="F386" s="253" t="s">
        <v>546</v>
      </c>
      <c r="G386" s="250"/>
      <c r="H386" s="254">
        <v>128.69999999999999</v>
      </c>
      <c r="I386" s="255"/>
      <c r="J386" s="250"/>
      <c r="K386" s="250"/>
      <c r="L386" s="256"/>
      <c r="M386" s="257"/>
      <c r="N386" s="258"/>
      <c r="O386" s="258"/>
      <c r="P386" s="258"/>
      <c r="Q386" s="258"/>
      <c r="R386" s="258"/>
      <c r="S386" s="258"/>
      <c r="T386" s="25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0" t="s">
        <v>185</v>
      </c>
      <c r="AU386" s="260" t="s">
        <v>86</v>
      </c>
      <c r="AV386" s="13" t="s">
        <v>86</v>
      </c>
      <c r="AW386" s="13" t="s">
        <v>33</v>
      </c>
      <c r="AX386" s="13" t="s">
        <v>76</v>
      </c>
      <c r="AY386" s="260" t="s">
        <v>177</v>
      </c>
    </row>
    <row r="387" s="14" customFormat="1">
      <c r="A387" s="14"/>
      <c r="B387" s="261"/>
      <c r="C387" s="262"/>
      <c r="D387" s="251" t="s">
        <v>185</v>
      </c>
      <c r="E387" s="263" t="s">
        <v>1</v>
      </c>
      <c r="F387" s="264" t="s">
        <v>187</v>
      </c>
      <c r="G387" s="262"/>
      <c r="H387" s="265">
        <v>128.69999999999999</v>
      </c>
      <c r="I387" s="266"/>
      <c r="J387" s="262"/>
      <c r="K387" s="262"/>
      <c r="L387" s="267"/>
      <c r="M387" s="268"/>
      <c r="N387" s="269"/>
      <c r="O387" s="269"/>
      <c r="P387" s="269"/>
      <c r="Q387" s="269"/>
      <c r="R387" s="269"/>
      <c r="S387" s="269"/>
      <c r="T387" s="27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1" t="s">
        <v>185</v>
      </c>
      <c r="AU387" s="271" t="s">
        <v>86</v>
      </c>
      <c r="AV387" s="14" t="s">
        <v>184</v>
      </c>
      <c r="AW387" s="14" t="s">
        <v>33</v>
      </c>
      <c r="AX387" s="14" t="s">
        <v>84</v>
      </c>
      <c r="AY387" s="271" t="s">
        <v>177</v>
      </c>
    </row>
    <row r="388" s="2" customFormat="1" ht="16.5" customHeight="1">
      <c r="A388" s="39"/>
      <c r="B388" s="40"/>
      <c r="C388" s="293" t="s">
        <v>378</v>
      </c>
      <c r="D388" s="293" t="s">
        <v>375</v>
      </c>
      <c r="E388" s="294" t="s">
        <v>537</v>
      </c>
      <c r="F388" s="295" t="s">
        <v>538</v>
      </c>
      <c r="G388" s="296" t="s">
        <v>182</v>
      </c>
      <c r="H388" s="297">
        <v>1.4410000000000001</v>
      </c>
      <c r="I388" s="298"/>
      <c r="J388" s="299">
        <f>ROUND(I388*H388,2)</f>
        <v>0</v>
      </c>
      <c r="K388" s="295" t="s">
        <v>183</v>
      </c>
      <c r="L388" s="300"/>
      <c r="M388" s="301" t="s">
        <v>1</v>
      </c>
      <c r="N388" s="302" t="s">
        <v>41</v>
      </c>
      <c r="O388" s="92"/>
      <c r="P388" s="245">
        <f>O388*H388</f>
        <v>0</v>
      </c>
      <c r="Q388" s="245">
        <v>0</v>
      </c>
      <c r="R388" s="245">
        <f>Q388*H388</f>
        <v>0</v>
      </c>
      <c r="S388" s="245">
        <v>0</v>
      </c>
      <c r="T388" s="246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7" t="s">
        <v>260</v>
      </c>
      <c r="AT388" s="247" t="s">
        <v>375</v>
      </c>
      <c r="AU388" s="247" t="s">
        <v>86</v>
      </c>
      <c r="AY388" s="18" t="s">
        <v>177</v>
      </c>
      <c r="BE388" s="248">
        <f>IF(N388="základní",J388,0)</f>
        <v>0</v>
      </c>
      <c r="BF388" s="248">
        <f>IF(N388="snížená",J388,0)</f>
        <v>0</v>
      </c>
      <c r="BG388" s="248">
        <f>IF(N388="zákl. přenesená",J388,0)</f>
        <v>0</v>
      </c>
      <c r="BH388" s="248">
        <f>IF(N388="sníž. přenesená",J388,0)</f>
        <v>0</v>
      </c>
      <c r="BI388" s="248">
        <f>IF(N388="nulová",J388,0)</f>
        <v>0</v>
      </c>
      <c r="BJ388" s="18" t="s">
        <v>84</v>
      </c>
      <c r="BK388" s="248">
        <f>ROUND(I388*H388,2)</f>
        <v>0</v>
      </c>
      <c r="BL388" s="18" t="s">
        <v>217</v>
      </c>
      <c r="BM388" s="247" t="s">
        <v>547</v>
      </c>
    </row>
    <row r="389" s="13" customFormat="1">
      <c r="A389" s="13"/>
      <c r="B389" s="249"/>
      <c r="C389" s="250"/>
      <c r="D389" s="251" t="s">
        <v>185</v>
      </c>
      <c r="E389" s="252" t="s">
        <v>1</v>
      </c>
      <c r="F389" s="253" t="s">
        <v>548</v>
      </c>
      <c r="G389" s="250"/>
      <c r="H389" s="254">
        <v>1.4410000000000001</v>
      </c>
      <c r="I389" s="255"/>
      <c r="J389" s="250"/>
      <c r="K389" s="250"/>
      <c r="L389" s="256"/>
      <c r="M389" s="257"/>
      <c r="N389" s="258"/>
      <c r="O389" s="258"/>
      <c r="P389" s="258"/>
      <c r="Q389" s="258"/>
      <c r="R389" s="258"/>
      <c r="S389" s="258"/>
      <c r="T389" s="25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0" t="s">
        <v>185</v>
      </c>
      <c r="AU389" s="260" t="s">
        <v>86</v>
      </c>
      <c r="AV389" s="13" t="s">
        <v>86</v>
      </c>
      <c r="AW389" s="13" t="s">
        <v>33</v>
      </c>
      <c r="AX389" s="13" t="s">
        <v>76</v>
      </c>
      <c r="AY389" s="260" t="s">
        <v>177</v>
      </c>
    </row>
    <row r="390" s="14" customFormat="1">
      <c r="A390" s="14"/>
      <c r="B390" s="261"/>
      <c r="C390" s="262"/>
      <c r="D390" s="251" t="s">
        <v>185</v>
      </c>
      <c r="E390" s="263" t="s">
        <v>1</v>
      </c>
      <c r="F390" s="264" t="s">
        <v>187</v>
      </c>
      <c r="G390" s="262"/>
      <c r="H390" s="265">
        <v>1.4410000000000001</v>
      </c>
      <c r="I390" s="266"/>
      <c r="J390" s="262"/>
      <c r="K390" s="262"/>
      <c r="L390" s="267"/>
      <c r="M390" s="268"/>
      <c r="N390" s="269"/>
      <c r="O390" s="269"/>
      <c r="P390" s="269"/>
      <c r="Q390" s="269"/>
      <c r="R390" s="269"/>
      <c r="S390" s="269"/>
      <c r="T390" s="27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1" t="s">
        <v>185</v>
      </c>
      <c r="AU390" s="271" t="s">
        <v>86</v>
      </c>
      <c r="AV390" s="14" t="s">
        <v>184</v>
      </c>
      <c r="AW390" s="14" t="s">
        <v>33</v>
      </c>
      <c r="AX390" s="14" t="s">
        <v>84</v>
      </c>
      <c r="AY390" s="271" t="s">
        <v>177</v>
      </c>
    </row>
    <row r="391" s="2" customFormat="1" ht="44.25" customHeight="1">
      <c r="A391" s="39"/>
      <c r="B391" s="40"/>
      <c r="C391" s="236" t="s">
        <v>549</v>
      </c>
      <c r="D391" s="236" t="s">
        <v>179</v>
      </c>
      <c r="E391" s="237" t="s">
        <v>550</v>
      </c>
      <c r="F391" s="238" t="s">
        <v>551</v>
      </c>
      <c r="G391" s="239" t="s">
        <v>429</v>
      </c>
      <c r="H391" s="240">
        <v>81.016999999999996</v>
      </c>
      <c r="I391" s="241"/>
      <c r="J391" s="242">
        <f>ROUND(I391*H391,2)</f>
        <v>0</v>
      </c>
      <c r="K391" s="238" t="s">
        <v>183</v>
      </c>
      <c r="L391" s="45"/>
      <c r="M391" s="243" t="s">
        <v>1</v>
      </c>
      <c r="N391" s="244" t="s">
        <v>41</v>
      </c>
      <c r="O391" s="92"/>
      <c r="P391" s="245">
        <f>O391*H391</f>
        <v>0</v>
      </c>
      <c r="Q391" s="245">
        <v>0</v>
      </c>
      <c r="R391" s="245">
        <f>Q391*H391</f>
        <v>0</v>
      </c>
      <c r="S391" s="245">
        <v>0</v>
      </c>
      <c r="T391" s="246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7" t="s">
        <v>217</v>
      </c>
      <c r="AT391" s="247" t="s">
        <v>179</v>
      </c>
      <c r="AU391" s="247" t="s">
        <v>86</v>
      </c>
      <c r="AY391" s="18" t="s">
        <v>177</v>
      </c>
      <c r="BE391" s="248">
        <f>IF(N391="základní",J391,0)</f>
        <v>0</v>
      </c>
      <c r="BF391" s="248">
        <f>IF(N391="snížená",J391,0)</f>
        <v>0</v>
      </c>
      <c r="BG391" s="248">
        <f>IF(N391="zákl. přenesená",J391,0)</f>
        <v>0</v>
      </c>
      <c r="BH391" s="248">
        <f>IF(N391="sníž. přenesená",J391,0)</f>
        <v>0</v>
      </c>
      <c r="BI391" s="248">
        <f>IF(N391="nulová",J391,0)</f>
        <v>0</v>
      </c>
      <c r="BJ391" s="18" t="s">
        <v>84</v>
      </c>
      <c r="BK391" s="248">
        <f>ROUND(I391*H391,2)</f>
        <v>0</v>
      </c>
      <c r="BL391" s="18" t="s">
        <v>217</v>
      </c>
      <c r="BM391" s="247" t="s">
        <v>552</v>
      </c>
    </row>
    <row r="392" s="15" customFormat="1">
      <c r="A392" s="15"/>
      <c r="B392" s="272"/>
      <c r="C392" s="273"/>
      <c r="D392" s="251" t="s">
        <v>185</v>
      </c>
      <c r="E392" s="274" t="s">
        <v>1</v>
      </c>
      <c r="F392" s="275" t="s">
        <v>553</v>
      </c>
      <c r="G392" s="273"/>
      <c r="H392" s="274" t="s">
        <v>1</v>
      </c>
      <c r="I392" s="276"/>
      <c r="J392" s="273"/>
      <c r="K392" s="273"/>
      <c r="L392" s="277"/>
      <c r="M392" s="278"/>
      <c r="N392" s="279"/>
      <c r="O392" s="279"/>
      <c r="P392" s="279"/>
      <c r="Q392" s="279"/>
      <c r="R392" s="279"/>
      <c r="S392" s="279"/>
      <c r="T392" s="28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81" t="s">
        <v>185</v>
      </c>
      <c r="AU392" s="281" t="s">
        <v>86</v>
      </c>
      <c r="AV392" s="15" t="s">
        <v>84</v>
      </c>
      <c r="AW392" s="15" t="s">
        <v>33</v>
      </c>
      <c r="AX392" s="15" t="s">
        <v>76</v>
      </c>
      <c r="AY392" s="281" t="s">
        <v>177</v>
      </c>
    </row>
    <row r="393" s="15" customFormat="1">
      <c r="A393" s="15"/>
      <c r="B393" s="272"/>
      <c r="C393" s="273"/>
      <c r="D393" s="251" t="s">
        <v>185</v>
      </c>
      <c r="E393" s="274" t="s">
        <v>1</v>
      </c>
      <c r="F393" s="275" t="s">
        <v>199</v>
      </c>
      <c r="G393" s="273"/>
      <c r="H393" s="274" t="s">
        <v>1</v>
      </c>
      <c r="I393" s="276"/>
      <c r="J393" s="273"/>
      <c r="K393" s="273"/>
      <c r="L393" s="277"/>
      <c r="M393" s="278"/>
      <c r="N393" s="279"/>
      <c r="O393" s="279"/>
      <c r="P393" s="279"/>
      <c r="Q393" s="279"/>
      <c r="R393" s="279"/>
      <c r="S393" s="279"/>
      <c r="T393" s="280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81" t="s">
        <v>185</v>
      </c>
      <c r="AU393" s="281" t="s">
        <v>86</v>
      </c>
      <c r="AV393" s="15" t="s">
        <v>84</v>
      </c>
      <c r="AW393" s="15" t="s">
        <v>33</v>
      </c>
      <c r="AX393" s="15" t="s">
        <v>76</v>
      </c>
      <c r="AY393" s="281" t="s">
        <v>177</v>
      </c>
    </row>
    <row r="394" s="13" customFormat="1">
      <c r="A394" s="13"/>
      <c r="B394" s="249"/>
      <c r="C394" s="250"/>
      <c r="D394" s="251" t="s">
        <v>185</v>
      </c>
      <c r="E394" s="252" t="s">
        <v>1</v>
      </c>
      <c r="F394" s="253" t="s">
        <v>554</v>
      </c>
      <c r="G394" s="250"/>
      <c r="H394" s="254">
        <v>60.731000000000002</v>
      </c>
      <c r="I394" s="255"/>
      <c r="J394" s="250"/>
      <c r="K394" s="250"/>
      <c r="L394" s="256"/>
      <c r="M394" s="257"/>
      <c r="N394" s="258"/>
      <c r="O394" s="258"/>
      <c r="P394" s="258"/>
      <c r="Q394" s="258"/>
      <c r="R394" s="258"/>
      <c r="S394" s="258"/>
      <c r="T394" s="25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0" t="s">
        <v>185</v>
      </c>
      <c r="AU394" s="260" t="s">
        <v>86</v>
      </c>
      <c r="AV394" s="13" t="s">
        <v>86</v>
      </c>
      <c r="AW394" s="13" t="s">
        <v>33</v>
      </c>
      <c r="AX394" s="13" t="s">
        <v>76</v>
      </c>
      <c r="AY394" s="260" t="s">
        <v>177</v>
      </c>
    </row>
    <row r="395" s="13" customFormat="1">
      <c r="A395" s="13"/>
      <c r="B395" s="249"/>
      <c r="C395" s="250"/>
      <c r="D395" s="251" t="s">
        <v>185</v>
      </c>
      <c r="E395" s="252" t="s">
        <v>1</v>
      </c>
      <c r="F395" s="253" t="s">
        <v>555</v>
      </c>
      <c r="G395" s="250"/>
      <c r="H395" s="254">
        <v>20.286000000000001</v>
      </c>
      <c r="I395" s="255"/>
      <c r="J395" s="250"/>
      <c r="K395" s="250"/>
      <c r="L395" s="256"/>
      <c r="M395" s="257"/>
      <c r="N395" s="258"/>
      <c r="O395" s="258"/>
      <c r="P395" s="258"/>
      <c r="Q395" s="258"/>
      <c r="R395" s="258"/>
      <c r="S395" s="258"/>
      <c r="T395" s="25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0" t="s">
        <v>185</v>
      </c>
      <c r="AU395" s="260" t="s">
        <v>86</v>
      </c>
      <c r="AV395" s="13" t="s">
        <v>86</v>
      </c>
      <c r="AW395" s="13" t="s">
        <v>33</v>
      </c>
      <c r="AX395" s="13" t="s">
        <v>76</v>
      </c>
      <c r="AY395" s="260" t="s">
        <v>177</v>
      </c>
    </row>
    <row r="396" s="14" customFormat="1">
      <c r="A396" s="14"/>
      <c r="B396" s="261"/>
      <c r="C396" s="262"/>
      <c r="D396" s="251" t="s">
        <v>185</v>
      </c>
      <c r="E396" s="263" t="s">
        <v>1</v>
      </c>
      <c r="F396" s="264" t="s">
        <v>187</v>
      </c>
      <c r="G396" s="262"/>
      <c r="H396" s="265">
        <v>81.016999999999996</v>
      </c>
      <c r="I396" s="266"/>
      <c r="J396" s="262"/>
      <c r="K396" s="262"/>
      <c r="L396" s="267"/>
      <c r="M396" s="268"/>
      <c r="N396" s="269"/>
      <c r="O396" s="269"/>
      <c r="P396" s="269"/>
      <c r="Q396" s="269"/>
      <c r="R396" s="269"/>
      <c r="S396" s="269"/>
      <c r="T396" s="27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1" t="s">
        <v>185</v>
      </c>
      <c r="AU396" s="271" t="s">
        <v>86</v>
      </c>
      <c r="AV396" s="14" t="s">
        <v>184</v>
      </c>
      <c r="AW396" s="14" t="s">
        <v>33</v>
      </c>
      <c r="AX396" s="14" t="s">
        <v>84</v>
      </c>
      <c r="AY396" s="271" t="s">
        <v>177</v>
      </c>
    </row>
    <row r="397" s="2" customFormat="1" ht="16.5" customHeight="1">
      <c r="A397" s="39"/>
      <c r="B397" s="40"/>
      <c r="C397" s="293" t="s">
        <v>381</v>
      </c>
      <c r="D397" s="293" t="s">
        <v>375</v>
      </c>
      <c r="E397" s="294" t="s">
        <v>537</v>
      </c>
      <c r="F397" s="295" t="s">
        <v>538</v>
      </c>
      <c r="G397" s="296" t="s">
        <v>182</v>
      </c>
      <c r="H397" s="297">
        <v>1.944</v>
      </c>
      <c r="I397" s="298"/>
      <c r="J397" s="299">
        <f>ROUND(I397*H397,2)</f>
        <v>0</v>
      </c>
      <c r="K397" s="295" t="s">
        <v>183</v>
      </c>
      <c r="L397" s="300"/>
      <c r="M397" s="301" t="s">
        <v>1</v>
      </c>
      <c r="N397" s="302" t="s">
        <v>41</v>
      </c>
      <c r="O397" s="92"/>
      <c r="P397" s="245">
        <f>O397*H397</f>
        <v>0</v>
      </c>
      <c r="Q397" s="245">
        <v>0</v>
      </c>
      <c r="R397" s="245">
        <f>Q397*H397</f>
        <v>0</v>
      </c>
      <c r="S397" s="245">
        <v>0</v>
      </c>
      <c r="T397" s="246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7" t="s">
        <v>260</v>
      </c>
      <c r="AT397" s="247" t="s">
        <v>375</v>
      </c>
      <c r="AU397" s="247" t="s">
        <v>86</v>
      </c>
      <c r="AY397" s="18" t="s">
        <v>177</v>
      </c>
      <c r="BE397" s="248">
        <f>IF(N397="základní",J397,0)</f>
        <v>0</v>
      </c>
      <c r="BF397" s="248">
        <f>IF(N397="snížená",J397,0)</f>
        <v>0</v>
      </c>
      <c r="BG397" s="248">
        <f>IF(N397="zákl. přenesená",J397,0)</f>
        <v>0</v>
      </c>
      <c r="BH397" s="248">
        <f>IF(N397="sníž. přenesená",J397,0)</f>
        <v>0</v>
      </c>
      <c r="BI397" s="248">
        <f>IF(N397="nulová",J397,0)</f>
        <v>0</v>
      </c>
      <c r="BJ397" s="18" t="s">
        <v>84</v>
      </c>
      <c r="BK397" s="248">
        <f>ROUND(I397*H397,2)</f>
        <v>0</v>
      </c>
      <c r="BL397" s="18" t="s">
        <v>217</v>
      </c>
      <c r="BM397" s="247" t="s">
        <v>556</v>
      </c>
    </row>
    <row r="398" s="13" customFormat="1">
      <c r="A398" s="13"/>
      <c r="B398" s="249"/>
      <c r="C398" s="250"/>
      <c r="D398" s="251" t="s">
        <v>185</v>
      </c>
      <c r="E398" s="252" t="s">
        <v>1</v>
      </c>
      <c r="F398" s="253" t="s">
        <v>557</v>
      </c>
      <c r="G398" s="250"/>
      <c r="H398" s="254">
        <v>1.944</v>
      </c>
      <c r="I398" s="255"/>
      <c r="J398" s="250"/>
      <c r="K398" s="250"/>
      <c r="L398" s="256"/>
      <c r="M398" s="257"/>
      <c r="N398" s="258"/>
      <c r="O398" s="258"/>
      <c r="P398" s="258"/>
      <c r="Q398" s="258"/>
      <c r="R398" s="258"/>
      <c r="S398" s="258"/>
      <c r="T398" s="25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0" t="s">
        <v>185</v>
      </c>
      <c r="AU398" s="260" t="s">
        <v>86</v>
      </c>
      <c r="AV398" s="13" t="s">
        <v>86</v>
      </c>
      <c r="AW398" s="13" t="s">
        <v>33</v>
      </c>
      <c r="AX398" s="13" t="s">
        <v>76</v>
      </c>
      <c r="AY398" s="260" t="s">
        <v>177</v>
      </c>
    </row>
    <row r="399" s="14" customFormat="1">
      <c r="A399" s="14"/>
      <c r="B399" s="261"/>
      <c r="C399" s="262"/>
      <c r="D399" s="251" t="s">
        <v>185</v>
      </c>
      <c r="E399" s="263" t="s">
        <v>1</v>
      </c>
      <c r="F399" s="264" t="s">
        <v>187</v>
      </c>
      <c r="G399" s="262"/>
      <c r="H399" s="265">
        <v>1.944</v>
      </c>
      <c r="I399" s="266"/>
      <c r="J399" s="262"/>
      <c r="K399" s="262"/>
      <c r="L399" s="267"/>
      <c r="M399" s="268"/>
      <c r="N399" s="269"/>
      <c r="O399" s="269"/>
      <c r="P399" s="269"/>
      <c r="Q399" s="269"/>
      <c r="R399" s="269"/>
      <c r="S399" s="269"/>
      <c r="T399" s="27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1" t="s">
        <v>185</v>
      </c>
      <c r="AU399" s="271" t="s">
        <v>86</v>
      </c>
      <c r="AV399" s="14" t="s">
        <v>184</v>
      </c>
      <c r="AW399" s="14" t="s">
        <v>33</v>
      </c>
      <c r="AX399" s="14" t="s">
        <v>84</v>
      </c>
      <c r="AY399" s="271" t="s">
        <v>177</v>
      </c>
    </row>
    <row r="400" s="2" customFormat="1" ht="21.75" customHeight="1">
      <c r="A400" s="39"/>
      <c r="B400" s="40"/>
      <c r="C400" s="236" t="s">
        <v>558</v>
      </c>
      <c r="D400" s="236" t="s">
        <v>179</v>
      </c>
      <c r="E400" s="237" t="s">
        <v>559</v>
      </c>
      <c r="F400" s="238" t="s">
        <v>560</v>
      </c>
      <c r="G400" s="239" t="s">
        <v>418</v>
      </c>
      <c r="H400" s="240">
        <v>186</v>
      </c>
      <c r="I400" s="241"/>
      <c r="J400" s="242">
        <f>ROUND(I400*H400,2)</f>
        <v>0</v>
      </c>
      <c r="K400" s="238" t="s">
        <v>183</v>
      </c>
      <c r="L400" s="45"/>
      <c r="M400" s="243" t="s">
        <v>1</v>
      </c>
      <c r="N400" s="244" t="s">
        <v>41</v>
      </c>
      <c r="O400" s="92"/>
      <c r="P400" s="245">
        <f>O400*H400</f>
        <v>0</v>
      </c>
      <c r="Q400" s="245">
        <v>0</v>
      </c>
      <c r="R400" s="245">
        <f>Q400*H400</f>
        <v>0</v>
      </c>
      <c r="S400" s="245">
        <v>0</v>
      </c>
      <c r="T400" s="246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7" t="s">
        <v>217</v>
      </c>
      <c r="AT400" s="247" t="s">
        <v>179</v>
      </c>
      <c r="AU400" s="247" t="s">
        <v>86</v>
      </c>
      <c r="AY400" s="18" t="s">
        <v>177</v>
      </c>
      <c r="BE400" s="248">
        <f>IF(N400="základní",J400,0)</f>
        <v>0</v>
      </c>
      <c r="BF400" s="248">
        <f>IF(N400="snížená",J400,0)</f>
        <v>0</v>
      </c>
      <c r="BG400" s="248">
        <f>IF(N400="zákl. přenesená",J400,0)</f>
        <v>0</v>
      </c>
      <c r="BH400" s="248">
        <f>IF(N400="sníž. přenesená",J400,0)</f>
        <v>0</v>
      </c>
      <c r="BI400" s="248">
        <f>IF(N400="nulová",J400,0)</f>
        <v>0</v>
      </c>
      <c r="BJ400" s="18" t="s">
        <v>84</v>
      </c>
      <c r="BK400" s="248">
        <f>ROUND(I400*H400,2)</f>
        <v>0</v>
      </c>
      <c r="BL400" s="18" t="s">
        <v>217</v>
      </c>
      <c r="BM400" s="247" t="s">
        <v>561</v>
      </c>
    </row>
    <row r="401" s="2" customFormat="1" ht="33" customHeight="1">
      <c r="A401" s="39"/>
      <c r="B401" s="40"/>
      <c r="C401" s="236" t="s">
        <v>385</v>
      </c>
      <c r="D401" s="236" t="s">
        <v>179</v>
      </c>
      <c r="E401" s="237" t="s">
        <v>562</v>
      </c>
      <c r="F401" s="238" t="s">
        <v>563</v>
      </c>
      <c r="G401" s="239" t="s">
        <v>447</v>
      </c>
      <c r="H401" s="303"/>
      <c r="I401" s="241"/>
      <c r="J401" s="242">
        <f>ROUND(I401*H401,2)</f>
        <v>0</v>
      </c>
      <c r="K401" s="238" t="s">
        <v>183</v>
      </c>
      <c r="L401" s="45"/>
      <c r="M401" s="243" t="s">
        <v>1</v>
      </c>
      <c r="N401" s="244" t="s">
        <v>41</v>
      </c>
      <c r="O401" s="92"/>
      <c r="P401" s="245">
        <f>O401*H401</f>
        <v>0</v>
      </c>
      <c r="Q401" s="245">
        <v>0</v>
      </c>
      <c r="R401" s="245">
        <f>Q401*H401</f>
        <v>0</v>
      </c>
      <c r="S401" s="245">
        <v>0</v>
      </c>
      <c r="T401" s="246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7" t="s">
        <v>217</v>
      </c>
      <c r="AT401" s="247" t="s">
        <v>179</v>
      </c>
      <c r="AU401" s="247" t="s">
        <v>86</v>
      </c>
      <c r="AY401" s="18" t="s">
        <v>177</v>
      </c>
      <c r="BE401" s="248">
        <f>IF(N401="základní",J401,0)</f>
        <v>0</v>
      </c>
      <c r="BF401" s="248">
        <f>IF(N401="snížená",J401,0)</f>
        <v>0</v>
      </c>
      <c r="BG401" s="248">
        <f>IF(N401="zákl. přenesená",J401,0)</f>
        <v>0</v>
      </c>
      <c r="BH401" s="248">
        <f>IF(N401="sníž. přenesená",J401,0)</f>
        <v>0</v>
      </c>
      <c r="BI401" s="248">
        <f>IF(N401="nulová",J401,0)</f>
        <v>0</v>
      </c>
      <c r="BJ401" s="18" t="s">
        <v>84</v>
      </c>
      <c r="BK401" s="248">
        <f>ROUND(I401*H401,2)</f>
        <v>0</v>
      </c>
      <c r="BL401" s="18" t="s">
        <v>217</v>
      </c>
      <c r="BM401" s="247" t="s">
        <v>564</v>
      </c>
    </row>
    <row r="402" s="12" customFormat="1" ht="22.8" customHeight="1">
      <c r="A402" s="12"/>
      <c r="B402" s="220"/>
      <c r="C402" s="221"/>
      <c r="D402" s="222" t="s">
        <v>75</v>
      </c>
      <c r="E402" s="234" t="s">
        <v>565</v>
      </c>
      <c r="F402" s="234" t="s">
        <v>566</v>
      </c>
      <c r="G402" s="221"/>
      <c r="H402" s="221"/>
      <c r="I402" s="224"/>
      <c r="J402" s="235">
        <f>BK402</f>
        <v>0</v>
      </c>
      <c r="K402" s="221"/>
      <c r="L402" s="226"/>
      <c r="M402" s="227"/>
      <c r="N402" s="228"/>
      <c r="O402" s="228"/>
      <c r="P402" s="229">
        <f>SUM(P403:P408)</f>
        <v>0</v>
      </c>
      <c r="Q402" s="228"/>
      <c r="R402" s="229">
        <f>SUM(R403:R408)</f>
        <v>0</v>
      </c>
      <c r="S402" s="228"/>
      <c r="T402" s="230">
        <f>SUM(T403:T408)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31" t="s">
        <v>86</v>
      </c>
      <c r="AT402" s="232" t="s">
        <v>75</v>
      </c>
      <c r="AU402" s="232" t="s">
        <v>84</v>
      </c>
      <c r="AY402" s="231" t="s">
        <v>177</v>
      </c>
      <c r="BK402" s="233">
        <f>SUM(BK403:BK408)</f>
        <v>0</v>
      </c>
    </row>
    <row r="403" s="2" customFormat="1" ht="21.75" customHeight="1">
      <c r="A403" s="39"/>
      <c r="B403" s="40"/>
      <c r="C403" s="236" t="s">
        <v>567</v>
      </c>
      <c r="D403" s="236" t="s">
        <v>179</v>
      </c>
      <c r="E403" s="237" t="s">
        <v>568</v>
      </c>
      <c r="F403" s="238" t="s">
        <v>569</v>
      </c>
      <c r="G403" s="239" t="s">
        <v>429</v>
      </c>
      <c r="H403" s="240">
        <v>20.489999999999998</v>
      </c>
      <c r="I403" s="241"/>
      <c r="J403" s="242">
        <f>ROUND(I403*H403,2)</f>
        <v>0</v>
      </c>
      <c r="K403" s="238" t="s">
        <v>183</v>
      </c>
      <c r="L403" s="45"/>
      <c r="M403" s="243" t="s">
        <v>1</v>
      </c>
      <c r="N403" s="244" t="s">
        <v>41</v>
      </c>
      <c r="O403" s="92"/>
      <c r="P403" s="245">
        <f>O403*H403</f>
        <v>0</v>
      </c>
      <c r="Q403" s="245">
        <v>0</v>
      </c>
      <c r="R403" s="245">
        <f>Q403*H403</f>
        <v>0</v>
      </c>
      <c r="S403" s="245">
        <v>0</v>
      </c>
      <c r="T403" s="246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7" t="s">
        <v>217</v>
      </c>
      <c r="AT403" s="247" t="s">
        <v>179</v>
      </c>
      <c r="AU403" s="247" t="s">
        <v>86</v>
      </c>
      <c r="AY403" s="18" t="s">
        <v>177</v>
      </c>
      <c r="BE403" s="248">
        <f>IF(N403="základní",J403,0)</f>
        <v>0</v>
      </c>
      <c r="BF403" s="248">
        <f>IF(N403="snížená",J403,0)</f>
        <v>0</v>
      </c>
      <c r="BG403" s="248">
        <f>IF(N403="zákl. přenesená",J403,0)</f>
        <v>0</v>
      </c>
      <c r="BH403" s="248">
        <f>IF(N403="sníž. přenesená",J403,0)</f>
        <v>0</v>
      </c>
      <c r="BI403" s="248">
        <f>IF(N403="nulová",J403,0)</f>
        <v>0</v>
      </c>
      <c r="BJ403" s="18" t="s">
        <v>84</v>
      </c>
      <c r="BK403" s="248">
        <f>ROUND(I403*H403,2)</f>
        <v>0</v>
      </c>
      <c r="BL403" s="18" t="s">
        <v>217</v>
      </c>
      <c r="BM403" s="247" t="s">
        <v>570</v>
      </c>
    </row>
    <row r="404" s="2" customFormat="1" ht="33" customHeight="1">
      <c r="A404" s="39"/>
      <c r="B404" s="40"/>
      <c r="C404" s="236" t="s">
        <v>388</v>
      </c>
      <c r="D404" s="236" t="s">
        <v>179</v>
      </c>
      <c r="E404" s="237" t="s">
        <v>571</v>
      </c>
      <c r="F404" s="238" t="s">
        <v>572</v>
      </c>
      <c r="G404" s="239" t="s">
        <v>288</v>
      </c>
      <c r="H404" s="240">
        <v>2</v>
      </c>
      <c r="I404" s="241"/>
      <c r="J404" s="242">
        <f>ROUND(I404*H404,2)</f>
        <v>0</v>
      </c>
      <c r="K404" s="238" t="s">
        <v>183</v>
      </c>
      <c r="L404" s="45"/>
      <c r="M404" s="243" t="s">
        <v>1</v>
      </c>
      <c r="N404" s="244" t="s">
        <v>41</v>
      </c>
      <c r="O404" s="92"/>
      <c r="P404" s="245">
        <f>O404*H404</f>
        <v>0</v>
      </c>
      <c r="Q404" s="245">
        <v>0</v>
      </c>
      <c r="R404" s="245">
        <f>Q404*H404</f>
        <v>0</v>
      </c>
      <c r="S404" s="245">
        <v>0</v>
      </c>
      <c r="T404" s="246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7" t="s">
        <v>217</v>
      </c>
      <c r="AT404" s="247" t="s">
        <v>179</v>
      </c>
      <c r="AU404" s="247" t="s">
        <v>86</v>
      </c>
      <c r="AY404" s="18" t="s">
        <v>177</v>
      </c>
      <c r="BE404" s="248">
        <f>IF(N404="základní",J404,0)</f>
        <v>0</v>
      </c>
      <c r="BF404" s="248">
        <f>IF(N404="snížená",J404,0)</f>
        <v>0</v>
      </c>
      <c r="BG404" s="248">
        <f>IF(N404="zákl. přenesená",J404,0)</f>
        <v>0</v>
      </c>
      <c r="BH404" s="248">
        <f>IF(N404="sníž. přenesená",J404,0)</f>
        <v>0</v>
      </c>
      <c r="BI404" s="248">
        <f>IF(N404="nulová",J404,0)</f>
        <v>0</v>
      </c>
      <c r="BJ404" s="18" t="s">
        <v>84</v>
      </c>
      <c r="BK404" s="248">
        <f>ROUND(I404*H404,2)</f>
        <v>0</v>
      </c>
      <c r="BL404" s="18" t="s">
        <v>217</v>
      </c>
      <c r="BM404" s="247" t="s">
        <v>573</v>
      </c>
    </row>
    <row r="405" s="2" customFormat="1" ht="21.75" customHeight="1">
      <c r="A405" s="39"/>
      <c r="B405" s="40"/>
      <c r="C405" s="236" t="s">
        <v>574</v>
      </c>
      <c r="D405" s="236" t="s">
        <v>179</v>
      </c>
      <c r="E405" s="237" t="s">
        <v>575</v>
      </c>
      <c r="F405" s="238" t="s">
        <v>576</v>
      </c>
      <c r="G405" s="239" t="s">
        <v>429</v>
      </c>
      <c r="H405" s="240">
        <v>5</v>
      </c>
      <c r="I405" s="241"/>
      <c r="J405" s="242">
        <f>ROUND(I405*H405,2)</f>
        <v>0</v>
      </c>
      <c r="K405" s="238" t="s">
        <v>183</v>
      </c>
      <c r="L405" s="45"/>
      <c r="M405" s="243" t="s">
        <v>1</v>
      </c>
      <c r="N405" s="244" t="s">
        <v>41</v>
      </c>
      <c r="O405" s="92"/>
      <c r="P405" s="245">
        <f>O405*H405</f>
        <v>0</v>
      </c>
      <c r="Q405" s="245">
        <v>0</v>
      </c>
      <c r="R405" s="245">
        <f>Q405*H405</f>
        <v>0</v>
      </c>
      <c r="S405" s="245">
        <v>0</v>
      </c>
      <c r="T405" s="246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7" t="s">
        <v>217</v>
      </c>
      <c r="AT405" s="247" t="s">
        <v>179</v>
      </c>
      <c r="AU405" s="247" t="s">
        <v>86</v>
      </c>
      <c r="AY405" s="18" t="s">
        <v>177</v>
      </c>
      <c r="BE405" s="248">
        <f>IF(N405="základní",J405,0)</f>
        <v>0</v>
      </c>
      <c r="BF405" s="248">
        <f>IF(N405="snížená",J405,0)</f>
        <v>0</v>
      </c>
      <c r="BG405" s="248">
        <f>IF(N405="zákl. přenesená",J405,0)</f>
        <v>0</v>
      </c>
      <c r="BH405" s="248">
        <f>IF(N405="sníž. přenesená",J405,0)</f>
        <v>0</v>
      </c>
      <c r="BI405" s="248">
        <f>IF(N405="nulová",J405,0)</f>
        <v>0</v>
      </c>
      <c r="BJ405" s="18" t="s">
        <v>84</v>
      </c>
      <c r="BK405" s="248">
        <f>ROUND(I405*H405,2)</f>
        <v>0</v>
      </c>
      <c r="BL405" s="18" t="s">
        <v>217</v>
      </c>
      <c r="BM405" s="247" t="s">
        <v>577</v>
      </c>
    </row>
    <row r="406" s="13" customFormat="1">
      <c r="A406" s="13"/>
      <c r="B406" s="249"/>
      <c r="C406" s="250"/>
      <c r="D406" s="251" t="s">
        <v>185</v>
      </c>
      <c r="E406" s="252" t="s">
        <v>1</v>
      </c>
      <c r="F406" s="253" t="s">
        <v>578</v>
      </c>
      <c r="G406" s="250"/>
      <c r="H406" s="254">
        <v>5</v>
      </c>
      <c r="I406" s="255"/>
      <c r="J406" s="250"/>
      <c r="K406" s="250"/>
      <c r="L406" s="256"/>
      <c r="M406" s="257"/>
      <c r="N406" s="258"/>
      <c r="O406" s="258"/>
      <c r="P406" s="258"/>
      <c r="Q406" s="258"/>
      <c r="R406" s="258"/>
      <c r="S406" s="258"/>
      <c r="T406" s="25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0" t="s">
        <v>185</v>
      </c>
      <c r="AU406" s="260" t="s">
        <v>86</v>
      </c>
      <c r="AV406" s="13" t="s">
        <v>86</v>
      </c>
      <c r="AW406" s="13" t="s">
        <v>33</v>
      </c>
      <c r="AX406" s="13" t="s">
        <v>76</v>
      </c>
      <c r="AY406" s="260" t="s">
        <v>177</v>
      </c>
    </row>
    <row r="407" s="14" customFormat="1">
      <c r="A407" s="14"/>
      <c r="B407" s="261"/>
      <c r="C407" s="262"/>
      <c r="D407" s="251" t="s">
        <v>185</v>
      </c>
      <c r="E407" s="263" t="s">
        <v>1</v>
      </c>
      <c r="F407" s="264" t="s">
        <v>187</v>
      </c>
      <c r="G407" s="262"/>
      <c r="H407" s="265">
        <v>5</v>
      </c>
      <c r="I407" s="266"/>
      <c r="J407" s="262"/>
      <c r="K407" s="262"/>
      <c r="L407" s="267"/>
      <c r="M407" s="268"/>
      <c r="N407" s="269"/>
      <c r="O407" s="269"/>
      <c r="P407" s="269"/>
      <c r="Q407" s="269"/>
      <c r="R407" s="269"/>
      <c r="S407" s="269"/>
      <c r="T407" s="27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1" t="s">
        <v>185</v>
      </c>
      <c r="AU407" s="271" t="s">
        <v>86</v>
      </c>
      <c r="AV407" s="14" t="s">
        <v>184</v>
      </c>
      <c r="AW407" s="14" t="s">
        <v>33</v>
      </c>
      <c r="AX407" s="14" t="s">
        <v>84</v>
      </c>
      <c r="AY407" s="271" t="s">
        <v>177</v>
      </c>
    </row>
    <row r="408" s="2" customFormat="1" ht="33" customHeight="1">
      <c r="A408" s="39"/>
      <c r="B408" s="40"/>
      <c r="C408" s="236" t="s">
        <v>393</v>
      </c>
      <c r="D408" s="236" t="s">
        <v>179</v>
      </c>
      <c r="E408" s="237" t="s">
        <v>579</v>
      </c>
      <c r="F408" s="238" t="s">
        <v>580</v>
      </c>
      <c r="G408" s="239" t="s">
        <v>447</v>
      </c>
      <c r="H408" s="303"/>
      <c r="I408" s="241"/>
      <c r="J408" s="242">
        <f>ROUND(I408*H408,2)</f>
        <v>0</v>
      </c>
      <c r="K408" s="238" t="s">
        <v>183</v>
      </c>
      <c r="L408" s="45"/>
      <c r="M408" s="243" t="s">
        <v>1</v>
      </c>
      <c r="N408" s="244" t="s">
        <v>41</v>
      </c>
      <c r="O408" s="92"/>
      <c r="P408" s="245">
        <f>O408*H408</f>
        <v>0</v>
      </c>
      <c r="Q408" s="245">
        <v>0</v>
      </c>
      <c r="R408" s="245">
        <f>Q408*H408</f>
        <v>0</v>
      </c>
      <c r="S408" s="245">
        <v>0</v>
      </c>
      <c r="T408" s="246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7" t="s">
        <v>217</v>
      </c>
      <c r="AT408" s="247" t="s">
        <v>179</v>
      </c>
      <c r="AU408" s="247" t="s">
        <v>86</v>
      </c>
      <c r="AY408" s="18" t="s">
        <v>177</v>
      </c>
      <c r="BE408" s="248">
        <f>IF(N408="základní",J408,0)</f>
        <v>0</v>
      </c>
      <c r="BF408" s="248">
        <f>IF(N408="snížená",J408,0)</f>
        <v>0</v>
      </c>
      <c r="BG408" s="248">
        <f>IF(N408="zákl. přenesená",J408,0)</f>
        <v>0</v>
      </c>
      <c r="BH408" s="248">
        <f>IF(N408="sníž. přenesená",J408,0)</f>
        <v>0</v>
      </c>
      <c r="BI408" s="248">
        <f>IF(N408="nulová",J408,0)</f>
        <v>0</v>
      </c>
      <c r="BJ408" s="18" t="s">
        <v>84</v>
      </c>
      <c r="BK408" s="248">
        <f>ROUND(I408*H408,2)</f>
        <v>0</v>
      </c>
      <c r="BL408" s="18" t="s">
        <v>217</v>
      </c>
      <c r="BM408" s="247" t="s">
        <v>581</v>
      </c>
    </row>
    <row r="409" s="12" customFormat="1" ht="22.8" customHeight="1">
      <c r="A409" s="12"/>
      <c r="B409" s="220"/>
      <c r="C409" s="221"/>
      <c r="D409" s="222" t="s">
        <v>75</v>
      </c>
      <c r="E409" s="234" t="s">
        <v>582</v>
      </c>
      <c r="F409" s="234" t="s">
        <v>583</v>
      </c>
      <c r="G409" s="221"/>
      <c r="H409" s="221"/>
      <c r="I409" s="224"/>
      <c r="J409" s="235">
        <f>BK409</f>
        <v>0</v>
      </c>
      <c r="K409" s="221"/>
      <c r="L409" s="226"/>
      <c r="M409" s="227"/>
      <c r="N409" s="228"/>
      <c r="O409" s="228"/>
      <c r="P409" s="229">
        <f>SUM(P410:P415)</f>
        <v>0</v>
      </c>
      <c r="Q409" s="228"/>
      <c r="R409" s="229">
        <f>SUM(R410:R415)</f>
        <v>0.095500000000000002</v>
      </c>
      <c r="S409" s="228"/>
      <c r="T409" s="230">
        <f>SUM(T410:T415)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31" t="s">
        <v>86</v>
      </c>
      <c r="AT409" s="232" t="s">
        <v>75</v>
      </c>
      <c r="AU409" s="232" t="s">
        <v>84</v>
      </c>
      <c r="AY409" s="231" t="s">
        <v>177</v>
      </c>
      <c r="BK409" s="233">
        <f>SUM(BK410:BK415)</f>
        <v>0</v>
      </c>
    </row>
    <row r="410" s="2" customFormat="1" ht="33" customHeight="1">
      <c r="A410" s="39"/>
      <c r="B410" s="40"/>
      <c r="C410" s="236" t="s">
        <v>584</v>
      </c>
      <c r="D410" s="236" t="s">
        <v>179</v>
      </c>
      <c r="E410" s="237" t="s">
        <v>585</v>
      </c>
      <c r="F410" s="238" t="s">
        <v>586</v>
      </c>
      <c r="G410" s="239" t="s">
        <v>288</v>
      </c>
      <c r="H410" s="240">
        <v>4</v>
      </c>
      <c r="I410" s="241"/>
      <c r="J410" s="242">
        <f>ROUND(I410*H410,2)</f>
        <v>0</v>
      </c>
      <c r="K410" s="238" t="s">
        <v>587</v>
      </c>
      <c r="L410" s="45"/>
      <c r="M410" s="243" t="s">
        <v>1</v>
      </c>
      <c r="N410" s="244" t="s">
        <v>41</v>
      </c>
      <c r="O410" s="92"/>
      <c r="P410" s="245">
        <f>O410*H410</f>
        <v>0</v>
      </c>
      <c r="Q410" s="245">
        <v>0</v>
      </c>
      <c r="R410" s="245">
        <f>Q410*H410</f>
        <v>0</v>
      </c>
      <c r="S410" s="245">
        <v>0</v>
      </c>
      <c r="T410" s="246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7" t="s">
        <v>217</v>
      </c>
      <c r="AT410" s="247" t="s">
        <v>179</v>
      </c>
      <c r="AU410" s="247" t="s">
        <v>86</v>
      </c>
      <c r="AY410" s="18" t="s">
        <v>177</v>
      </c>
      <c r="BE410" s="248">
        <f>IF(N410="základní",J410,0)</f>
        <v>0</v>
      </c>
      <c r="BF410" s="248">
        <f>IF(N410="snížená",J410,0)</f>
        <v>0</v>
      </c>
      <c r="BG410" s="248">
        <f>IF(N410="zákl. přenesená",J410,0)</f>
        <v>0</v>
      </c>
      <c r="BH410" s="248">
        <f>IF(N410="sníž. přenesená",J410,0)</f>
        <v>0</v>
      </c>
      <c r="BI410" s="248">
        <f>IF(N410="nulová",J410,0)</f>
        <v>0</v>
      </c>
      <c r="BJ410" s="18" t="s">
        <v>84</v>
      </c>
      <c r="BK410" s="248">
        <f>ROUND(I410*H410,2)</f>
        <v>0</v>
      </c>
      <c r="BL410" s="18" t="s">
        <v>217</v>
      </c>
      <c r="BM410" s="247" t="s">
        <v>588</v>
      </c>
    </row>
    <row r="411" s="2" customFormat="1" ht="21.75" customHeight="1">
      <c r="A411" s="39"/>
      <c r="B411" s="40"/>
      <c r="C411" s="293" t="s">
        <v>396</v>
      </c>
      <c r="D411" s="293" t="s">
        <v>375</v>
      </c>
      <c r="E411" s="294" t="s">
        <v>589</v>
      </c>
      <c r="F411" s="295" t="s">
        <v>590</v>
      </c>
      <c r="G411" s="296" t="s">
        <v>288</v>
      </c>
      <c r="H411" s="297">
        <v>1</v>
      </c>
      <c r="I411" s="298"/>
      <c r="J411" s="299">
        <f>ROUND(I411*H411,2)</f>
        <v>0</v>
      </c>
      <c r="K411" s="295" t="s">
        <v>1</v>
      </c>
      <c r="L411" s="300"/>
      <c r="M411" s="301" t="s">
        <v>1</v>
      </c>
      <c r="N411" s="302" t="s">
        <v>41</v>
      </c>
      <c r="O411" s="92"/>
      <c r="P411" s="245">
        <f>O411*H411</f>
        <v>0</v>
      </c>
      <c r="Q411" s="245">
        <v>0.0155</v>
      </c>
      <c r="R411" s="245">
        <f>Q411*H411</f>
        <v>0.0155</v>
      </c>
      <c r="S411" s="245">
        <v>0</v>
      </c>
      <c r="T411" s="246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7" t="s">
        <v>260</v>
      </c>
      <c r="AT411" s="247" t="s">
        <v>375</v>
      </c>
      <c r="AU411" s="247" t="s">
        <v>86</v>
      </c>
      <c r="AY411" s="18" t="s">
        <v>177</v>
      </c>
      <c r="BE411" s="248">
        <f>IF(N411="základní",J411,0)</f>
        <v>0</v>
      </c>
      <c r="BF411" s="248">
        <f>IF(N411="snížená",J411,0)</f>
        <v>0</v>
      </c>
      <c r="BG411" s="248">
        <f>IF(N411="zákl. přenesená",J411,0)</f>
        <v>0</v>
      </c>
      <c r="BH411" s="248">
        <f>IF(N411="sníž. přenesená",J411,0)</f>
        <v>0</v>
      </c>
      <c r="BI411" s="248">
        <f>IF(N411="nulová",J411,0)</f>
        <v>0</v>
      </c>
      <c r="BJ411" s="18" t="s">
        <v>84</v>
      </c>
      <c r="BK411" s="248">
        <f>ROUND(I411*H411,2)</f>
        <v>0</v>
      </c>
      <c r="BL411" s="18" t="s">
        <v>217</v>
      </c>
      <c r="BM411" s="247" t="s">
        <v>591</v>
      </c>
    </row>
    <row r="412" s="2" customFormat="1" ht="21.75" customHeight="1">
      <c r="A412" s="39"/>
      <c r="B412" s="40"/>
      <c r="C412" s="293" t="s">
        <v>592</v>
      </c>
      <c r="D412" s="293" t="s">
        <v>375</v>
      </c>
      <c r="E412" s="294" t="s">
        <v>593</v>
      </c>
      <c r="F412" s="295" t="s">
        <v>594</v>
      </c>
      <c r="G412" s="296" t="s">
        <v>288</v>
      </c>
      <c r="H412" s="297">
        <v>3</v>
      </c>
      <c r="I412" s="298"/>
      <c r="J412" s="299">
        <f>ROUND(I412*H412,2)</f>
        <v>0</v>
      </c>
      <c r="K412" s="295" t="s">
        <v>1</v>
      </c>
      <c r="L412" s="300"/>
      <c r="M412" s="301" t="s">
        <v>1</v>
      </c>
      <c r="N412" s="302" t="s">
        <v>41</v>
      </c>
      <c r="O412" s="92"/>
      <c r="P412" s="245">
        <f>O412*H412</f>
        <v>0</v>
      </c>
      <c r="Q412" s="245">
        <v>0.016</v>
      </c>
      <c r="R412" s="245">
        <f>Q412*H412</f>
        <v>0.048000000000000001</v>
      </c>
      <c r="S412" s="245">
        <v>0</v>
      </c>
      <c r="T412" s="246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7" t="s">
        <v>260</v>
      </c>
      <c r="AT412" s="247" t="s">
        <v>375</v>
      </c>
      <c r="AU412" s="247" t="s">
        <v>86</v>
      </c>
      <c r="AY412" s="18" t="s">
        <v>177</v>
      </c>
      <c r="BE412" s="248">
        <f>IF(N412="základní",J412,0)</f>
        <v>0</v>
      </c>
      <c r="BF412" s="248">
        <f>IF(N412="snížená",J412,0)</f>
        <v>0</v>
      </c>
      <c r="BG412" s="248">
        <f>IF(N412="zákl. přenesená",J412,0)</f>
        <v>0</v>
      </c>
      <c r="BH412" s="248">
        <f>IF(N412="sníž. přenesená",J412,0)</f>
        <v>0</v>
      </c>
      <c r="BI412" s="248">
        <f>IF(N412="nulová",J412,0)</f>
        <v>0</v>
      </c>
      <c r="BJ412" s="18" t="s">
        <v>84</v>
      </c>
      <c r="BK412" s="248">
        <f>ROUND(I412*H412,2)</f>
        <v>0</v>
      </c>
      <c r="BL412" s="18" t="s">
        <v>217</v>
      </c>
      <c r="BM412" s="247" t="s">
        <v>595</v>
      </c>
    </row>
    <row r="413" s="2" customFormat="1" ht="33" customHeight="1">
      <c r="A413" s="39"/>
      <c r="B413" s="40"/>
      <c r="C413" s="236" t="s">
        <v>404</v>
      </c>
      <c r="D413" s="236" t="s">
        <v>179</v>
      </c>
      <c r="E413" s="237" t="s">
        <v>596</v>
      </c>
      <c r="F413" s="238" t="s">
        <v>597</v>
      </c>
      <c r="G413" s="239" t="s">
        <v>288</v>
      </c>
      <c r="H413" s="240">
        <v>1</v>
      </c>
      <c r="I413" s="241"/>
      <c r="J413" s="242">
        <f>ROUND(I413*H413,2)</f>
        <v>0</v>
      </c>
      <c r="K413" s="238" t="s">
        <v>587</v>
      </c>
      <c r="L413" s="45"/>
      <c r="M413" s="243" t="s">
        <v>1</v>
      </c>
      <c r="N413" s="244" t="s">
        <v>41</v>
      </c>
      <c r="O413" s="92"/>
      <c r="P413" s="245">
        <f>O413*H413</f>
        <v>0</v>
      </c>
      <c r="Q413" s="245">
        <v>0</v>
      </c>
      <c r="R413" s="245">
        <f>Q413*H413</f>
        <v>0</v>
      </c>
      <c r="S413" s="245">
        <v>0</v>
      </c>
      <c r="T413" s="246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7" t="s">
        <v>217</v>
      </c>
      <c r="AT413" s="247" t="s">
        <v>179</v>
      </c>
      <c r="AU413" s="247" t="s">
        <v>86</v>
      </c>
      <c r="AY413" s="18" t="s">
        <v>177</v>
      </c>
      <c r="BE413" s="248">
        <f>IF(N413="základní",J413,0)</f>
        <v>0</v>
      </c>
      <c r="BF413" s="248">
        <f>IF(N413="snížená",J413,0)</f>
        <v>0</v>
      </c>
      <c r="BG413" s="248">
        <f>IF(N413="zákl. přenesená",J413,0)</f>
        <v>0</v>
      </c>
      <c r="BH413" s="248">
        <f>IF(N413="sníž. přenesená",J413,0)</f>
        <v>0</v>
      </c>
      <c r="BI413" s="248">
        <f>IF(N413="nulová",J413,0)</f>
        <v>0</v>
      </c>
      <c r="BJ413" s="18" t="s">
        <v>84</v>
      </c>
      <c r="BK413" s="248">
        <f>ROUND(I413*H413,2)</f>
        <v>0</v>
      </c>
      <c r="BL413" s="18" t="s">
        <v>217</v>
      </c>
      <c r="BM413" s="247" t="s">
        <v>598</v>
      </c>
    </row>
    <row r="414" s="2" customFormat="1" ht="21.75" customHeight="1">
      <c r="A414" s="39"/>
      <c r="B414" s="40"/>
      <c r="C414" s="293" t="s">
        <v>599</v>
      </c>
      <c r="D414" s="293" t="s">
        <v>375</v>
      </c>
      <c r="E414" s="294" t="s">
        <v>600</v>
      </c>
      <c r="F414" s="295" t="s">
        <v>601</v>
      </c>
      <c r="G414" s="296" t="s">
        <v>288</v>
      </c>
      <c r="H414" s="297">
        <v>1</v>
      </c>
      <c r="I414" s="298"/>
      <c r="J414" s="299">
        <f>ROUND(I414*H414,2)</f>
        <v>0</v>
      </c>
      <c r="K414" s="295" t="s">
        <v>1</v>
      </c>
      <c r="L414" s="300"/>
      <c r="M414" s="301" t="s">
        <v>1</v>
      </c>
      <c r="N414" s="302" t="s">
        <v>41</v>
      </c>
      <c r="O414" s="92"/>
      <c r="P414" s="245">
        <f>O414*H414</f>
        <v>0</v>
      </c>
      <c r="Q414" s="245">
        <v>0.032000000000000001</v>
      </c>
      <c r="R414" s="245">
        <f>Q414*H414</f>
        <v>0.032000000000000001</v>
      </c>
      <c r="S414" s="245">
        <v>0</v>
      </c>
      <c r="T414" s="246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7" t="s">
        <v>260</v>
      </c>
      <c r="AT414" s="247" t="s">
        <v>375</v>
      </c>
      <c r="AU414" s="247" t="s">
        <v>86</v>
      </c>
      <c r="AY414" s="18" t="s">
        <v>177</v>
      </c>
      <c r="BE414" s="248">
        <f>IF(N414="základní",J414,0)</f>
        <v>0</v>
      </c>
      <c r="BF414" s="248">
        <f>IF(N414="snížená",J414,0)</f>
        <v>0</v>
      </c>
      <c r="BG414" s="248">
        <f>IF(N414="zákl. přenesená",J414,0)</f>
        <v>0</v>
      </c>
      <c r="BH414" s="248">
        <f>IF(N414="sníž. přenesená",J414,0)</f>
        <v>0</v>
      </c>
      <c r="BI414" s="248">
        <f>IF(N414="nulová",J414,0)</f>
        <v>0</v>
      </c>
      <c r="BJ414" s="18" t="s">
        <v>84</v>
      </c>
      <c r="BK414" s="248">
        <f>ROUND(I414*H414,2)</f>
        <v>0</v>
      </c>
      <c r="BL414" s="18" t="s">
        <v>217</v>
      </c>
      <c r="BM414" s="247" t="s">
        <v>602</v>
      </c>
    </row>
    <row r="415" s="2" customFormat="1" ht="33" customHeight="1">
      <c r="A415" s="39"/>
      <c r="B415" s="40"/>
      <c r="C415" s="236" t="s">
        <v>409</v>
      </c>
      <c r="D415" s="236" t="s">
        <v>179</v>
      </c>
      <c r="E415" s="237" t="s">
        <v>603</v>
      </c>
      <c r="F415" s="238" t="s">
        <v>604</v>
      </c>
      <c r="G415" s="239" t="s">
        <v>447</v>
      </c>
      <c r="H415" s="303"/>
      <c r="I415" s="241"/>
      <c r="J415" s="242">
        <f>ROUND(I415*H415,2)</f>
        <v>0</v>
      </c>
      <c r="K415" s="238" t="s">
        <v>587</v>
      </c>
      <c r="L415" s="45"/>
      <c r="M415" s="243" t="s">
        <v>1</v>
      </c>
      <c r="N415" s="244" t="s">
        <v>41</v>
      </c>
      <c r="O415" s="92"/>
      <c r="P415" s="245">
        <f>O415*H415</f>
        <v>0</v>
      </c>
      <c r="Q415" s="245">
        <v>0</v>
      </c>
      <c r="R415" s="245">
        <f>Q415*H415</f>
        <v>0</v>
      </c>
      <c r="S415" s="245">
        <v>0</v>
      </c>
      <c r="T415" s="246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7" t="s">
        <v>184</v>
      </c>
      <c r="AT415" s="247" t="s">
        <v>179</v>
      </c>
      <c r="AU415" s="247" t="s">
        <v>86</v>
      </c>
      <c r="AY415" s="18" t="s">
        <v>177</v>
      </c>
      <c r="BE415" s="248">
        <f>IF(N415="základní",J415,0)</f>
        <v>0</v>
      </c>
      <c r="BF415" s="248">
        <f>IF(N415="snížená",J415,0)</f>
        <v>0</v>
      </c>
      <c r="BG415" s="248">
        <f>IF(N415="zákl. přenesená",J415,0)</f>
        <v>0</v>
      </c>
      <c r="BH415" s="248">
        <f>IF(N415="sníž. přenesená",J415,0)</f>
        <v>0</v>
      </c>
      <c r="BI415" s="248">
        <f>IF(N415="nulová",J415,0)</f>
        <v>0</v>
      </c>
      <c r="BJ415" s="18" t="s">
        <v>84</v>
      </c>
      <c r="BK415" s="248">
        <f>ROUND(I415*H415,2)</f>
        <v>0</v>
      </c>
      <c r="BL415" s="18" t="s">
        <v>184</v>
      </c>
      <c r="BM415" s="247" t="s">
        <v>605</v>
      </c>
    </row>
    <row r="416" s="12" customFormat="1" ht="22.8" customHeight="1">
      <c r="A416" s="12"/>
      <c r="B416" s="220"/>
      <c r="C416" s="221"/>
      <c r="D416" s="222" t="s">
        <v>75</v>
      </c>
      <c r="E416" s="234" t="s">
        <v>606</v>
      </c>
      <c r="F416" s="234" t="s">
        <v>607</v>
      </c>
      <c r="G416" s="221"/>
      <c r="H416" s="221"/>
      <c r="I416" s="224"/>
      <c r="J416" s="235">
        <f>BK416</f>
        <v>0</v>
      </c>
      <c r="K416" s="221"/>
      <c r="L416" s="226"/>
      <c r="M416" s="227"/>
      <c r="N416" s="228"/>
      <c r="O416" s="228"/>
      <c r="P416" s="229">
        <f>SUM(P417:P431)</f>
        <v>0</v>
      </c>
      <c r="Q416" s="228"/>
      <c r="R416" s="229">
        <f>SUM(R417:R431)</f>
        <v>0</v>
      </c>
      <c r="S416" s="228"/>
      <c r="T416" s="230">
        <f>SUM(T417:T431)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31" t="s">
        <v>86</v>
      </c>
      <c r="AT416" s="232" t="s">
        <v>75</v>
      </c>
      <c r="AU416" s="232" t="s">
        <v>84</v>
      </c>
      <c r="AY416" s="231" t="s">
        <v>177</v>
      </c>
      <c r="BK416" s="233">
        <f>SUM(BK417:BK431)</f>
        <v>0</v>
      </c>
    </row>
    <row r="417" s="2" customFormat="1" ht="21.75" customHeight="1">
      <c r="A417" s="39"/>
      <c r="B417" s="40"/>
      <c r="C417" s="236" t="s">
        <v>608</v>
      </c>
      <c r="D417" s="236" t="s">
        <v>179</v>
      </c>
      <c r="E417" s="237" t="s">
        <v>609</v>
      </c>
      <c r="F417" s="238" t="s">
        <v>610</v>
      </c>
      <c r="G417" s="239" t="s">
        <v>227</v>
      </c>
      <c r="H417" s="240">
        <v>10.484999999999999</v>
      </c>
      <c r="I417" s="241"/>
      <c r="J417" s="242">
        <f>ROUND(I417*H417,2)</f>
        <v>0</v>
      </c>
      <c r="K417" s="238" t="s">
        <v>183</v>
      </c>
      <c r="L417" s="45"/>
      <c r="M417" s="243" t="s">
        <v>1</v>
      </c>
      <c r="N417" s="244" t="s">
        <v>41</v>
      </c>
      <c r="O417" s="92"/>
      <c r="P417" s="245">
        <f>O417*H417</f>
        <v>0</v>
      </c>
      <c r="Q417" s="245">
        <v>0</v>
      </c>
      <c r="R417" s="245">
        <f>Q417*H417</f>
        <v>0</v>
      </c>
      <c r="S417" s="245">
        <v>0</v>
      </c>
      <c r="T417" s="246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7" t="s">
        <v>217</v>
      </c>
      <c r="AT417" s="247" t="s">
        <v>179</v>
      </c>
      <c r="AU417" s="247" t="s">
        <v>86</v>
      </c>
      <c r="AY417" s="18" t="s">
        <v>177</v>
      </c>
      <c r="BE417" s="248">
        <f>IF(N417="základní",J417,0)</f>
        <v>0</v>
      </c>
      <c r="BF417" s="248">
        <f>IF(N417="snížená",J417,0)</f>
        <v>0</v>
      </c>
      <c r="BG417" s="248">
        <f>IF(N417="zákl. přenesená",J417,0)</f>
        <v>0</v>
      </c>
      <c r="BH417" s="248">
        <f>IF(N417="sníž. přenesená",J417,0)</f>
        <v>0</v>
      </c>
      <c r="BI417" s="248">
        <f>IF(N417="nulová",J417,0)</f>
        <v>0</v>
      </c>
      <c r="BJ417" s="18" t="s">
        <v>84</v>
      </c>
      <c r="BK417" s="248">
        <f>ROUND(I417*H417,2)</f>
        <v>0</v>
      </c>
      <c r="BL417" s="18" t="s">
        <v>217</v>
      </c>
      <c r="BM417" s="247" t="s">
        <v>611</v>
      </c>
    </row>
    <row r="418" s="15" customFormat="1">
      <c r="A418" s="15"/>
      <c r="B418" s="272"/>
      <c r="C418" s="273"/>
      <c r="D418" s="251" t="s">
        <v>185</v>
      </c>
      <c r="E418" s="274" t="s">
        <v>1</v>
      </c>
      <c r="F418" s="275" t="s">
        <v>612</v>
      </c>
      <c r="G418" s="273"/>
      <c r="H418" s="274" t="s">
        <v>1</v>
      </c>
      <c r="I418" s="276"/>
      <c r="J418" s="273"/>
      <c r="K418" s="273"/>
      <c r="L418" s="277"/>
      <c r="M418" s="278"/>
      <c r="N418" s="279"/>
      <c r="O418" s="279"/>
      <c r="P418" s="279"/>
      <c r="Q418" s="279"/>
      <c r="R418" s="279"/>
      <c r="S418" s="279"/>
      <c r="T418" s="280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81" t="s">
        <v>185</v>
      </c>
      <c r="AU418" s="281" t="s">
        <v>86</v>
      </c>
      <c r="AV418" s="15" t="s">
        <v>84</v>
      </c>
      <c r="AW418" s="15" t="s">
        <v>33</v>
      </c>
      <c r="AX418" s="15" t="s">
        <v>76</v>
      </c>
      <c r="AY418" s="281" t="s">
        <v>177</v>
      </c>
    </row>
    <row r="419" s="15" customFormat="1">
      <c r="A419" s="15"/>
      <c r="B419" s="272"/>
      <c r="C419" s="273"/>
      <c r="D419" s="251" t="s">
        <v>185</v>
      </c>
      <c r="E419" s="274" t="s">
        <v>1</v>
      </c>
      <c r="F419" s="275" t="s">
        <v>199</v>
      </c>
      <c r="G419" s="273"/>
      <c r="H419" s="274" t="s">
        <v>1</v>
      </c>
      <c r="I419" s="276"/>
      <c r="J419" s="273"/>
      <c r="K419" s="273"/>
      <c r="L419" s="277"/>
      <c r="M419" s="278"/>
      <c r="N419" s="279"/>
      <c r="O419" s="279"/>
      <c r="P419" s="279"/>
      <c r="Q419" s="279"/>
      <c r="R419" s="279"/>
      <c r="S419" s="279"/>
      <c r="T419" s="280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81" t="s">
        <v>185</v>
      </c>
      <c r="AU419" s="281" t="s">
        <v>86</v>
      </c>
      <c r="AV419" s="15" t="s">
        <v>84</v>
      </c>
      <c r="AW419" s="15" t="s">
        <v>33</v>
      </c>
      <c r="AX419" s="15" t="s">
        <v>76</v>
      </c>
      <c r="AY419" s="281" t="s">
        <v>177</v>
      </c>
    </row>
    <row r="420" s="13" customFormat="1">
      <c r="A420" s="13"/>
      <c r="B420" s="249"/>
      <c r="C420" s="250"/>
      <c r="D420" s="251" t="s">
        <v>185</v>
      </c>
      <c r="E420" s="252" t="s">
        <v>1</v>
      </c>
      <c r="F420" s="253" t="s">
        <v>613</v>
      </c>
      <c r="G420" s="250"/>
      <c r="H420" s="254">
        <v>10.484999999999999</v>
      </c>
      <c r="I420" s="255"/>
      <c r="J420" s="250"/>
      <c r="K420" s="250"/>
      <c r="L420" s="256"/>
      <c r="M420" s="257"/>
      <c r="N420" s="258"/>
      <c r="O420" s="258"/>
      <c r="P420" s="258"/>
      <c r="Q420" s="258"/>
      <c r="R420" s="258"/>
      <c r="S420" s="258"/>
      <c r="T420" s="25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0" t="s">
        <v>185</v>
      </c>
      <c r="AU420" s="260" t="s">
        <v>86</v>
      </c>
      <c r="AV420" s="13" t="s">
        <v>86</v>
      </c>
      <c r="AW420" s="13" t="s">
        <v>33</v>
      </c>
      <c r="AX420" s="13" t="s">
        <v>76</v>
      </c>
      <c r="AY420" s="260" t="s">
        <v>177</v>
      </c>
    </row>
    <row r="421" s="14" customFormat="1">
      <c r="A421" s="14"/>
      <c r="B421" s="261"/>
      <c r="C421" s="262"/>
      <c r="D421" s="251" t="s">
        <v>185</v>
      </c>
      <c r="E421" s="263" t="s">
        <v>1</v>
      </c>
      <c r="F421" s="264" t="s">
        <v>187</v>
      </c>
      <c r="G421" s="262"/>
      <c r="H421" s="265">
        <v>10.484999999999999</v>
      </c>
      <c r="I421" s="266"/>
      <c r="J421" s="262"/>
      <c r="K421" s="262"/>
      <c r="L421" s="267"/>
      <c r="M421" s="268"/>
      <c r="N421" s="269"/>
      <c r="O421" s="269"/>
      <c r="P421" s="269"/>
      <c r="Q421" s="269"/>
      <c r="R421" s="269"/>
      <c r="S421" s="269"/>
      <c r="T421" s="27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1" t="s">
        <v>185</v>
      </c>
      <c r="AU421" s="271" t="s">
        <v>86</v>
      </c>
      <c r="AV421" s="14" t="s">
        <v>184</v>
      </c>
      <c r="AW421" s="14" t="s">
        <v>33</v>
      </c>
      <c r="AX421" s="14" t="s">
        <v>84</v>
      </c>
      <c r="AY421" s="271" t="s">
        <v>177</v>
      </c>
    </row>
    <row r="422" s="2" customFormat="1" ht="33" customHeight="1">
      <c r="A422" s="39"/>
      <c r="B422" s="40"/>
      <c r="C422" s="236" t="s">
        <v>414</v>
      </c>
      <c r="D422" s="236" t="s">
        <v>179</v>
      </c>
      <c r="E422" s="237" t="s">
        <v>614</v>
      </c>
      <c r="F422" s="238" t="s">
        <v>615</v>
      </c>
      <c r="G422" s="239" t="s">
        <v>227</v>
      </c>
      <c r="H422" s="240">
        <v>10.484999999999999</v>
      </c>
      <c r="I422" s="241"/>
      <c r="J422" s="242">
        <f>ROUND(I422*H422,2)</f>
        <v>0</v>
      </c>
      <c r="K422" s="238" t="s">
        <v>183</v>
      </c>
      <c r="L422" s="45"/>
      <c r="M422" s="243" t="s">
        <v>1</v>
      </c>
      <c r="N422" s="244" t="s">
        <v>41</v>
      </c>
      <c r="O422" s="92"/>
      <c r="P422" s="245">
        <f>O422*H422</f>
        <v>0</v>
      </c>
      <c r="Q422" s="245">
        <v>0</v>
      </c>
      <c r="R422" s="245">
        <f>Q422*H422</f>
        <v>0</v>
      </c>
      <c r="S422" s="245">
        <v>0</v>
      </c>
      <c r="T422" s="246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7" t="s">
        <v>217</v>
      </c>
      <c r="AT422" s="247" t="s">
        <v>179</v>
      </c>
      <c r="AU422" s="247" t="s">
        <v>86</v>
      </c>
      <c r="AY422" s="18" t="s">
        <v>177</v>
      </c>
      <c r="BE422" s="248">
        <f>IF(N422="základní",J422,0)</f>
        <v>0</v>
      </c>
      <c r="BF422" s="248">
        <f>IF(N422="snížená",J422,0)</f>
        <v>0</v>
      </c>
      <c r="BG422" s="248">
        <f>IF(N422="zákl. přenesená",J422,0)</f>
        <v>0</v>
      </c>
      <c r="BH422" s="248">
        <f>IF(N422="sníž. přenesená",J422,0)</f>
        <v>0</v>
      </c>
      <c r="BI422" s="248">
        <f>IF(N422="nulová",J422,0)</f>
        <v>0</v>
      </c>
      <c r="BJ422" s="18" t="s">
        <v>84</v>
      </c>
      <c r="BK422" s="248">
        <f>ROUND(I422*H422,2)</f>
        <v>0</v>
      </c>
      <c r="BL422" s="18" t="s">
        <v>217</v>
      </c>
      <c r="BM422" s="247" t="s">
        <v>616</v>
      </c>
    </row>
    <row r="423" s="2" customFormat="1" ht="21.75" customHeight="1">
      <c r="A423" s="39"/>
      <c r="B423" s="40"/>
      <c r="C423" s="236" t="s">
        <v>617</v>
      </c>
      <c r="D423" s="236" t="s">
        <v>179</v>
      </c>
      <c r="E423" s="237" t="s">
        <v>618</v>
      </c>
      <c r="F423" s="238" t="s">
        <v>619</v>
      </c>
      <c r="G423" s="239" t="s">
        <v>227</v>
      </c>
      <c r="H423" s="240">
        <v>88.668000000000006</v>
      </c>
      <c r="I423" s="241"/>
      <c r="J423" s="242">
        <f>ROUND(I423*H423,2)</f>
        <v>0</v>
      </c>
      <c r="K423" s="238" t="s">
        <v>183</v>
      </c>
      <c r="L423" s="45"/>
      <c r="M423" s="243" t="s">
        <v>1</v>
      </c>
      <c r="N423" s="244" t="s">
        <v>41</v>
      </c>
      <c r="O423" s="92"/>
      <c r="P423" s="245">
        <f>O423*H423</f>
        <v>0</v>
      </c>
      <c r="Q423" s="245">
        <v>0</v>
      </c>
      <c r="R423" s="245">
        <f>Q423*H423</f>
        <v>0</v>
      </c>
      <c r="S423" s="245">
        <v>0</v>
      </c>
      <c r="T423" s="246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7" t="s">
        <v>217</v>
      </c>
      <c r="AT423" s="247" t="s">
        <v>179</v>
      </c>
      <c r="AU423" s="247" t="s">
        <v>86</v>
      </c>
      <c r="AY423" s="18" t="s">
        <v>177</v>
      </c>
      <c r="BE423" s="248">
        <f>IF(N423="základní",J423,0)</f>
        <v>0</v>
      </c>
      <c r="BF423" s="248">
        <f>IF(N423="snížená",J423,0)</f>
        <v>0</v>
      </c>
      <c r="BG423" s="248">
        <f>IF(N423="zákl. přenesená",J423,0)</f>
        <v>0</v>
      </c>
      <c r="BH423" s="248">
        <f>IF(N423="sníž. přenesená",J423,0)</f>
        <v>0</v>
      </c>
      <c r="BI423" s="248">
        <f>IF(N423="nulová",J423,0)</f>
        <v>0</v>
      </c>
      <c r="BJ423" s="18" t="s">
        <v>84</v>
      </c>
      <c r="BK423" s="248">
        <f>ROUND(I423*H423,2)</f>
        <v>0</v>
      </c>
      <c r="BL423" s="18" t="s">
        <v>217</v>
      </c>
      <c r="BM423" s="247" t="s">
        <v>620</v>
      </c>
    </row>
    <row r="424" s="15" customFormat="1">
      <c r="A424" s="15"/>
      <c r="B424" s="272"/>
      <c r="C424" s="273"/>
      <c r="D424" s="251" t="s">
        <v>185</v>
      </c>
      <c r="E424" s="274" t="s">
        <v>1</v>
      </c>
      <c r="F424" s="275" t="s">
        <v>199</v>
      </c>
      <c r="G424" s="273"/>
      <c r="H424" s="274" t="s">
        <v>1</v>
      </c>
      <c r="I424" s="276"/>
      <c r="J424" s="273"/>
      <c r="K424" s="273"/>
      <c r="L424" s="277"/>
      <c r="M424" s="278"/>
      <c r="N424" s="279"/>
      <c r="O424" s="279"/>
      <c r="P424" s="279"/>
      <c r="Q424" s="279"/>
      <c r="R424" s="279"/>
      <c r="S424" s="279"/>
      <c r="T424" s="28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81" t="s">
        <v>185</v>
      </c>
      <c r="AU424" s="281" t="s">
        <v>86</v>
      </c>
      <c r="AV424" s="15" t="s">
        <v>84</v>
      </c>
      <c r="AW424" s="15" t="s">
        <v>33</v>
      </c>
      <c r="AX424" s="15" t="s">
        <v>76</v>
      </c>
      <c r="AY424" s="281" t="s">
        <v>177</v>
      </c>
    </row>
    <row r="425" s="13" customFormat="1">
      <c r="A425" s="13"/>
      <c r="B425" s="249"/>
      <c r="C425" s="250"/>
      <c r="D425" s="251" t="s">
        <v>185</v>
      </c>
      <c r="E425" s="252" t="s">
        <v>1</v>
      </c>
      <c r="F425" s="253" t="s">
        <v>621</v>
      </c>
      <c r="G425" s="250"/>
      <c r="H425" s="254">
        <v>17.573</v>
      </c>
      <c r="I425" s="255"/>
      <c r="J425" s="250"/>
      <c r="K425" s="250"/>
      <c r="L425" s="256"/>
      <c r="M425" s="257"/>
      <c r="N425" s="258"/>
      <c r="O425" s="258"/>
      <c r="P425" s="258"/>
      <c r="Q425" s="258"/>
      <c r="R425" s="258"/>
      <c r="S425" s="258"/>
      <c r="T425" s="25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0" t="s">
        <v>185</v>
      </c>
      <c r="AU425" s="260" t="s">
        <v>86</v>
      </c>
      <c r="AV425" s="13" t="s">
        <v>86</v>
      </c>
      <c r="AW425" s="13" t="s">
        <v>33</v>
      </c>
      <c r="AX425" s="13" t="s">
        <v>76</v>
      </c>
      <c r="AY425" s="260" t="s">
        <v>177</v>
      </c>
    </row>
    <row r="426" s="13" customFormat="1">
      <c r="A426" s="13"/>
      <c r="B426" s="249"/>
      <c r="C426" s="250"/>
      <c r="D426" s="251" t="s">
        <v>185</v>
      </c>
      <c r="E426" s="252" t="s">
        <v>1</v>
      </c>
      <c r="F426" s="253" t="s">
        <v>622</v>
      </c>
      <c r="G426" s="250"/>
      <c r="H426" s="254">
        <v>16.721</v>
      </c>
      <c r="I426" s="255"/>
      <c r="J426" s="250"/>
      <c r="K426" s="250"/>
      <c r="L426" s="256"/>
      <c r="M426" s="257"/>
      <c r="N426" s="258"/>
      <c r="O426" s="258"/>
      <c r="P426" s="258"/>
      <c r="Q426" s="258"/>
      <c r="R426" s="258"/>
      <c r="S426" s="258"/>
      <c r="T426" s="25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0" t="s">
        <v>185</v>
      </c>
      <c r="AU426" s="260" t="s">
        <v>86</v>
      </c>
      <c r="AV426" s="13" t="s">
        <v>86</v>
      </c>
      <c r="AW426" s="13" t="s">
        <v>33</v>
      </c>
      <c r="AX426" s="13" t="s">
        <v>76</v>
      </c>
      <c r="AY426" s="260" t="s">
        <v>177</v>
      </c>
    </row>
    <row r="427" s="13" customFormat="1">
      <c r="A427" s="13"/>
      <c r="B427" s="249"/>
      <c r="C427" s="250"/>
      <c r="D427" s="251" t="s">
        <v>185</v>
      </c>
      <c r="E427" s="252" t="s">
        <v>1</v>
      </c>
      <c r="F427" s="253" t="s">
        <v>406</v>
      </c>
      <c r="G427" s="250"/>
      <c r="H427" s="254">
        <v>54.374000000000002</v>
      </c>
      <c r="I427" s="255"/>
      <c r="J427" s="250"/>
      <c r="K427" s="250"/>
      <c r="L427" s="256"/>
      <c r="M427" s="257"/>
      <c r="N427" s="258"/>
      <c r="O427" s="258"/>
      <c r="P427" s="258"/>
      <c r="Q427" s="258"/>
      <c r="R427" s="258"/>
      <c r="S427" s="258"/>
      <c r="T427" s="25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0" t="s">
        <v>185</v>
      </c>
      <c r="AU427" s="260" t="s">
        <v>86</v>
      </c>
      <c r="AV427" s="13" t="s">
        <v>86</v>
      </c>
      <c r="AW427" s="13" t="s">
        <v>33</v>
      </c>
      <c r="AX427" s="13" t="s">
        <v>76</v>
      </c>
      <c r="AY427" s="260" t="s">
        <v>177</v>
      </c>
    </row>
    <row r="428" s="14" customFormat="1">
      <c r="A428" s="14"/>
      <c r="B428" s="261"/>
      <c r="C428" s="262"/>
      <c r="D428" s="251" t="s">
        <v>185</v>
      </c>
      <c r="E428" s="263" t="s">
        <v>1</v>
      </c>
      <c r="F428" s="264" t="s">
        <v>187</v>
      </c>
      <c r="G428" s="262"/>
      <c r="H428" s="265">
        <v>88.668000000000006</v>
      </c>
      <c r="I428" s="266"/>
      <c r="J428" s="262"/>
      <c r="K428" s="262"/>
      <c r="L428" s="267"/>
      <c r="M428" s="268"/>
      <c r="N428" s="269"/>
      <c r="O428" s="269"/>
      <c r="P428" s="269"/>
      <c r="Q428" s="269"/>
      <c r="R428" s="269"/>
      <c r="S428" s="269"/>
      <c r="T428" s="27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71" t="s">
        <v>185</v>
      </c>
      <c r="AU428" s="271" t="s">
        <v>86</v>
      </c>
      <c r="AV428" s="14" t="s">
        <v>184</v>
      </c>
      <c r="AW428" s="14" t="s">
        <v>33</v>
      </c>
      <c r="AX428" s="14" t="s">
        <v>84</v>
      </c>
      <c r="AY428" s="271" t="s">
        <v>177</v>
      </c>
    </row>
    <row r="429" s="2" customFormat="1" ht="21.75" customHeight="1">
      <c r="A429" s="39"/>
      <c r="B429" s="40"/>
      <c r="C429" s="236" t="s">
        <v>419</v>
      </c>
      <c r="D429" s="236" t="s">
        <v>179</v>
      </c>
      <c r="E429" s="237" t="s">
        <v>623</v>
      </c>
      <c r="F429" s="238" t="s">
        <v>624</v>
      </c>
      <c r="G429" s="239" t="s">
        <v>227</v>
      </c>
      <c r="H429" s="240">
        <v>88.688000000000002</v>
      </c>
      <c r="I429" s="241"/>
      <c r="J429" s="242">
        <f>ROUND(I429*H429,2)</f>
        <v>0</v>
      </c>
      <c r="K429" s="238" t="s">
        <v>183</v>
      </c>
      <c r="L429" s="45"/>
      <c r="M429" s="243" t="s">
        <v>1</v>
      </c>
      <c r="N429" s="244" t="s">
        <v>41</v>
      </c>
      <c r="O429" s="92"/>
      <c r="P429" s="245">
        <f>O429*H429</f>
        <v>0</v>
      </c>
      <c r="Q429" s="245">
        <v>0</v>
      </c>
      <c r="R429" s="245">
        <f>Q429*H429</f>
        <v>0</v>
      </c>
      <c r="S429" s="245">
        <v>0</v>
      </c>
      <c r="T429" s="246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7" t="s">
        <v>217</v>
      </c>
      <c r="AT429" s="247" t="s">
        <v>179</v>
      </c>
      <c r="AU429" s="247" t="s">
        <v>86</v>
      </c>
      <c r="AY429" s="18" t="s">
        <v>177</v>
      </c>
      <c r="BE429" s="248">
        <f>IF(N429="základní",J429,0)</f>
        <v>0</v>
      </c>
      <c r="BF429" s="248">
        <f>IF(N429="snížená",J429,0)</f>
        <v>0</v>
      </c>
      <c r="BG429" s="248">
        <f>IF(N429="zákl. přenesená",J429,0)</f>
        <v>0</v>
      </c>
      <c r="BH429" s="248">
        <f>IF(N429="sníž. přenesená",J429,0)</f>
        <v>0</v>
      </c>
      <c r="BI429" s="248">
        <f>IF(N429="nulová",J429,0)</f>
        <v>0</v>
      </c>
      <c r="BJ429" s="18" t="s">
        <v>84</v>
      </c>
      <c r="BK429" s="248">
        <f>ROUND(I429*H429,2)</f>
        <v>0</v>
      </c>
      <c r="BL429" s="18" t="s">
        <v>217</v>
      </c>
      <c r="BM429" s="247" t="s">
        <v>625</v>
      </c>
    </row>
    <row r="430" s="2" customFormat="1" ht="21.75" customHeight="1">
      <c r="A430" s="39"/>
      <c r="B430" s="40"/>
      <c r="C430" s="236" t="s">
        <v>626</v>
      </c>
      <c r="D430" s="236" t="s">
        <v>179</v>
      </c>
      <c r="E430" s="237" t="s">
        <v>627</v>
      </c>
      <c r="F430" s="238" t="s">
        <v>628</v>
      </c>
      <c r="G430" s="239" t="s">
        <v>227</v>
      </c>
      <c r="H430" s="240">
        <v>88.688000000000002</v>
      </c>
      <c r="I430" s="241"/>
      <c r="J430" s="242">
        <f>ROUND(I430*H430,2)</f>
        <v>0</v>
      </c>
      <c r="K430" s="238" t="s">
        <v>183</v>
      </c>
      <c r="L430" s="45"/>
      <c r="M430" s="243" t="s">
        <v>1</v>
      </c>
      <c r="N430" s="244" t="s">
        <v>41</v>
      </c>
      <c r="O430" s="92"/>
      <c r="P430" s="245">
        <f>O430*H430</f>
        <v>0</v>
      </c>
      <c r="Q430" s="245">
        <v>0</v>
      </c>
      <c r="R430" s="245">
        <f>Q430*H430</f>
        <v>0</v>
      </c>
      <c r="S430" s="245">
        <v>0</v>
      </c>
      <c r="T430" s="24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7" t="s">
        <v>217</v>
      </c>
      <c r="AT430" s="247" t="s">
        <v>179</v>
      </c>
      <c r="AU430" s="247" t="s">
        <v>86</v>
      </c>
      <c r="AY430" s="18" t="s">
        <v>177</v>
      </c>
      <c r="BE430" s="248">
        <f>IF(N430="základní",J430,0)</f>
        <v>0</v>
      </c>
      <c r="BF430" s="248">
        <f>IF(N430="snížená",J430,0)</f>
        <v>0</v>
      </c>
      <c r="BG430" s="248">
        <f>IF(N430="zákl. přenesená",J430,0)</f>
        <v>0</v>
      </c>
      <c r="BH430" s="248">
        <f>IF(N430="sníž. přenesená",J430,0)</f>
        <v>0</v>
      </c>
      <c r="BI430" s="248">
        <f>IF(N430="nulová",J430,0)</f>
        <v>0</v>
      </c>
      <c r="BJ430" s="18" t="s">
        <v>84</v>
      </c>
      <c r="BK430" s="248">
        <f>ROUND(I430*H430,2)</f>
        <v>0</v>
      </c>
      <c r="BL430" s="18" t="s">
        <v>217</v>
      </c>
      <c r="BM430" s="247" t="s">
        <v>629</v>
      </c>
    </row>
    <row r="431" s="2" customFormat="1" ht="33" customHeight="1">
      <c r="A431" s="39"/>
      <c r="B431" s="40"/>
      <c r="C431" s="236" t="s">
        <v>424</v>
      </c>
      <c r="D431" s="236" t="s">
        <v>179</v>
      </c>
      <c r="E431" s="237" t="s">
        <v>630</v>
      </c>
      <c r="F431" s="238" t="s">
        <v>631</v>
      </c>
      <c r="G431" s="239" t="s">
        <v>447</v>
      </c>
      <c r="H431" s="303"/>
      <c r="I431" s="241"/>
      <c r="J431" s="242">
        <f>ROUND(I431*H431,2)</f>
        <v>0</v>
      </c>
      <c r="K431" s="238" t="s">
        <v>183</v>
      </c>
      <c r="L431" s="45"/>
      <c r="M431" s="243" t="s">
        <v>1</v>
      </c>
      <c r="N431" s="244" t="s">
        <v>41</v>
      </c>
      <c r="O431" s="92"/>
      <c r="P431" s="245">
        <f>O431*H431</f>
        <v>0</v>
      </c>
      <c r="Q431" s="245">
        <v>0</v>
      </c>
      <c r="R431" s="245">
        <f>Q431*H431</f>
        <v>0</v>
      </c>
      <c r="S431" s="245">
        <v>0</v>
      </c>
      <c r="T431" s="246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7" t="s">
        <v>217</v>
      </c>
      <c r="AT431" s="247" t="s">
        <v>179</v>
      </c>
      <c r="AU431" s="247" t="s">
        <v>86</v>
      </c>
      <c r="AY431" s="18" t="s">
        <v>177</v>
      </c>
      <c r="BE431" s="248">
        <f>IF(N431="základní",J431,0)</f>
        <v>0</v>
      </c>
      <c r="BF431" s="248">
        <f>IF(N431="snížená",J431,0)</f>
        <v>0</v>
      </c>
      <c r="BG431" s="248">
        <f>IF(N431="zákl. přenesená",J431,0)</f>
        <v>0</v>
      </c>
      <c r="BH431" s="248">
        <f>IF(N431="sníž. přenesená",J431,0)</f>
        <v>0</v>
      </c>
      <c r="BI431" s="248">
        <f>IF(N431="nulová",J431,0)</f>
        <v>0</v>
      </c>
      <c r="BJ431" s="18" t="s">
        <v>84</v>
      </c>
      <c r="BK431" s="248">
        <f>ROUND(I431*H431,2)</f>
        <v>0</v>
      </c>
      <c r="BL431" s="18" t="s">
        <v>217</v>
      </c>
      <c r="BM431" s="247" t="s">
        <v>632</v>
      </c>
    </row>
    <row r="432" s="12" customFormat="1" ht="22.8" customHeight="1">
      <c r="A432" s="12"/>
      <c r="B432" s="220"/>
      <c r="C432" s="221"/>
      <c r="D432" s="222" t="s">
        <v>75</v>
      </c>
      <c r="E432" s="234" t="s">
        <v>633</v>
      </c>
      <c r="F432" s="234" t="s">
        <v>634</v>
      </c>
      <c r="G432" s="221"/>
      <c r="H432" s="221"/>
      <c r="I432" s="224"/>
      <c r="J432" s="235">
        <f>BK432</f>
        <v>0</v>
      </c>
      <c r="K432" s="221"/>
      <c r="L432" s="226"/>
      <c r="M432" s="227"/>
      <c r="N432" s="228"/>
      <c r="O432" s="228"/>
      <c r="P432" s="229">
        <f>SUM(P433:P449)</f>
        <v>0</v>
      </c>
      <c r="Q432" s="228"/>
      <c r="R432" s="229">
        <f>SUM(R433:R449)</f>
        <v>0</v>
      </c>
      <c r="S432" s="228"/>
      <c r="T432" s="230">
        <f>SUM(T433:T449)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31" t="s">
        <v>86</v>
      </c>
      <c r="AT432" s="232" t="s">
        <v>75</v>
      </c>
      <c r="AU432" s="232" t="s">
        <v>84</v>
      </c>
      <c r="AY432" s="231" t="s">
        <v>177</v>
      </c>
      <c r="BK432" s="233">
        <f>SUM(BK433:BK449)</f>
        <v>0</v>
      </c>
    </row>
    <row r="433" s="2" customFormat="1" ht="33" customHeight="1">
      <c r="A433" s="39"/>
      <c r="B433" s="40"/>
      <c r="C433" s="236" t="s">
        <v>635</v>
      </c>
      <c r="D433" s="236" t="s">
        <v>179</v>
      </c>
      <c r="E433" s="237" t="s">
        <v>636</v>
      </c>
      <c r="F433" s="238" t="s">
        <v>637</v>
      </c>
      <c r="G433" s="239" t="s">
        <v>227</v>
      </c>
      <c r="H433" s="240">
        <v>61.451999999999998</v>
      </c>
      <c r="I433" s="241"/>
      <c r="J433" s="242">
        <f>ROUND(I433*H433,2)</f>
        <v>0</v>
      </c>
      <c r="K433" s="238" t="s">
        <v>183</v>
      </c>
      <c r="L433" s="45"/>
      <c r="M433" s="243" t="s">
        <v>1</v>
      </c>
      <c r="N433" s="244" t="s">
        <v>41</v>
      </c>
      <c r="O433" s="92"/>
      <c r="P433" s="245">
        <f>O433*H433</f>
        <v>0</v>
      </c>
      <c r="Q433" s="245">
        <v>0</v>
      </c>
      <c r="R433" s="245">
        <f>Q433*H433</f>
        <v>0</v>
      </c>
      <c r="S433" s="245">
        <v>0</v>
      </c>
      <c r="T433" s="246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7" t="s">
        <v>217</v>
      </c>
      <c r="AT433" s="247" t="s">
        <v>179</v>
      </c>
      <c r="AU433" s="247" t="s">
        <v>86</v>
      </c>
      <c r="AY433" s="18" t="s">
        <v>177</v>
      </c>
      <c r="BE433" s="248">
        <f>IF(N433="základní",J433,0)</f>
        <v>0</v>
      </c>
      <c r="BF433" s="248">
        <f>IF(N433="snížená",J433,0)</f>
        <v>0</v>
      </c>
      <c r="BG433" s="248">
        <f>IF(N433="zákl. přenesená",J433,0)</f>
        <v>0</v>
      </c>
      <c r="BH433" s="248">
        <f>IF(N433="sníž. přenesená",J433,0)</f>
        <v>0</v>
      </c>
      <c r="BI433" s="248">
        <f>IF(N433="nulová",J433,0)</f>
        <v>0</v>
      </c>
      <c r="BJ433" s="18" t="s">
        <v>84</v>
      </c>
      <c r="BK433" s="248">
        <f>ROUND(I433*H433,2)</f>
        <v>0</v>
      </c>
      <c r="BL433" s="18" t="s">
        <v>217</v>
      </c>
      <c r="BM433" s="247" t="s">
        <v>638</v>
      </c>
    </row>
    <row r="434" s="15" customFormat="1">
      <c r="A434" s="15"/>
      <c r="B434" s="272"/>
      <c r="C434" s="273"/>
      <c r="D434" s="251" t="s">
        <v>185</v>
      </c>
      <c r="E434" s="274" t="s">
        <v>1</v>
      </c>
      <c r="F434" s="275" t="s">
        <v>199</v>
      </c>
      <c r="G434" s="273"/>
      <c r="H434" s="274" t="s">
        <v>1</v>
      </c>
      <c r="I434" s="276"/>
      <c r="J434" s="273"/>
      <c r="K434" s="273"/>
      <c r="L434" s="277"/>
      <c r="M434" s="278"/>
      <c r="N434" s="279"/>
      <c r="O434" s="279"/>
      <c r="P434" s="279"/>
      <c r="Q434" s="279"/>
      <c r="R434" s="279"/>
      <c r="S434" s="279"/>
      <c r="T434" s="28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81" t="s">
        <v>185</v>
      </c>
      <c r="AU434" s="281" t="s">
        <v>86</v>
      </c>
      <c r="AV434" s="15" t="s">
        <v>84</v>
      </c>
      <c r="AW434" s="15" t="s">
        <v>33</v>
      </c>
      <c r="AX434" s="15" t="s">
        <v>76</v>
      </c>
      <c r="AY434" s="281" t="s">
        <v>177</v>
      </c>
    </row>
    <row r="435" s="13" customFormat="1">
      <c r="A435" s="13"/>
      <c r="B435" s="249"/>
      <c r="C435" s="250"/>
      <c r="D435" s="251" t="s">
        <v>185</v>
      </c>
      <c r="E435" s="252" t="s">
        <v>1</v>
      </c>
      <c r="F435" s="253" t="s">
        <v>639</v>
      </c>
      <c r="G435" s="250"/>
      <c r="H435" s="254">
        <v>11.642</v>
      </c>
      <c r="I435" s="255"/>
      <c r="J435" s="250"/>
      <c r="K435" s="250"/>
      <c r="L435" s="256"/>
      <c r="M435" s="257"/>
      <c r="N435" s="258"/>
      <c r="O435" s="258"/>
      <c r="P435" s="258"/>
      <c r="Q435" s="258"/>
      <c r="R435" s="258"/>
      <c r="S435" s="258"/>
      <c r="T435" s="25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0" t="s">
        <v>185</v>
      </c>
      <c r="AU435" s="260" t="s">
        <v>86</v>
      </c>
      <c r="AV435" s="13" t="s">
        <v>86</v>
      </c>
      <c r="AW435" s="13" t="s">
        <v>33</v>
      </c>
      <c r="AX435" s="13" t="s">
        <v>76</v>
      </c>
      <c r="AY435" s="260" t="s">
        <v>177</v>
      </c>
    </row>
    <row r="436" s="13" customFormat="1">
      <c r="A436" s="13"/>
      <c r="B436" s="249"/>
      <c r="C436" s="250"/>
      <c r="D436" s="251" t="s">
        <v>185</v>
      </c>
      <c r="E436" s="252" t="s">
        <v>1</v>
      </c>
      <c r="F436" s="253" t="s">
        <v>640</v>
      </c>
      <c r="G436" s="250"/>
      <c r="H436" s="254">
        <v>3.3180000000000001</v>
      </c>
      <c r="I436" s="255"/>
      <c r="J436" s="250"/>
      <c r="K436" s="250"/>
      <c r="L436" s="256"/>
      <c r="M436" s="257"/>
      <c r="N436" s="258"/>
      <c r="O436" s="258"/>
      <c r="P436" s="258"/>
      <c r="Q436" s="258"/>
      <c r="R436" s="258"/>
      <c r="S436" s="258"/>
      <c r="T436" s="25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0" t="s">
        <v>185</v>
      </c>
      <c r="AU436" s="260" t="s">
        <v>86</v>
      </c>
      <c r="AV436" s="13" t="s">
        <v>86</v>
      </c>
      <c r="AW436" s="13" t="s">
        <v>33</v>
      </c>
      <c r="AX436" s="13" t="s">
        <v>76</v>
      </c>
      <c r="AY436" s="260" t="s">
        <v>177</v>
      </c>
    </row>
    <row r="437" s="13" customFormat="1">
      <c r="A437" s="13"/>
      <c r="B437" s="249"/>
      <c r="C437" s="250"/>
      <c r="D437" s="251" t="s">
        <v>185</v>
      </c>
      <c r="E437" s="252" t="s">
        <v>1</v>
      </c>
      <c r="F437" s="253" t="s">
        <v>641</v>
      </c>
      <c r="G437" s="250"/>
      <c r="H437" s="254">
        <v>4.9340000000000002</v>
      </c>
      <c r="I437" s="255"/>
      <c r="J437" s="250"/>
      <c r="K437" s="250"/>
      <c r="L437" s="256"/>
      <c r="M437" s="257"/>
      <c r="N437" s="258"/>
      <c r="O437" s="258"/>
      <c r="P437" s="258"/>
      <c r="Q437" s="258"/>
      <c r="R437" s="258"/>
      <c r="S437" s="258"/>
      <c r="T437" s="25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0" t="s">
        <v>185</v>
      </c>
      <c r="AU437" s="260" t="s">
        <v>86</v>
      </c>
      <c r="AV437" s="13" t="s">
        <v>86</v>
      </c>
      <c r="AW437" s="13" t="s">
        <v>33</v>
      </c>
      <c r="AX437" s="13" t="s">
        <v>76</v>
      </c>
      <c r="AY437" s="260" t="s">
        <v>177</v>
      </c>
    </row>
    <row r="438" s="13" customFormat="1">
      <c r="A438" s="13"/>
      <c r="B438" s="249"/>
      <c r="C438" s="250"/>
      <c r="D438" s="251" t="s">
        <v>185</v>
      </c>
      <c r="E438" s="252" t="s">
        <v>1</v>
      </c>
      <c r="F438" s="253" t="s">
        <v>642</v>
      </c>
      <c r="G438" s="250"/>
      <c r="H438" s="254">
        <v>4.3719999999999999</v>
      </c>
      <c r="I438" s="255"/>
      <c r="J438" s="250"/>
      <c r="K438" s="250"/>
      <c r="L438" s="256"/>
      <c r="M438" s="257"/>
      <c r="N438" s="258"/>
      <c r="O438" s="258"/>
      <c r="P438" s="258"/>
      <c r="Q438" s="258"/>
      <c r="R438" s="258"/>
      <c r="S438" s="258"/>
      <c r="T438" s="25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0" t="s">
        <v>185</v>
      </c>
      <c r="AU438" s="260" t="s">
        <v>86</v>
      </c>
      <c r="AV438" s="13" t="s">
        <v>86</v>
      </c>
      <c r="AW438" s="13" t="s">
        <v>33</v>
      </c>
      <c r="AX438" s="13" t="s">
        <v>76</v>
      </c>
      <c r="AY438" s="260" t="s">
        <v>177</v>
      </c>
    </row>
    <row r="439" s="13" customFormat="1">
      <c r="A439" s="13"/>
      <c r="B439" s="249"/>
      <c r="C439" s="250"/>
      <c r="D439" s="251" t="s">
        <v>185</v>
      </c>
      <c r="E439" s="252" t="s">
        <v>1</v>
      </c>
      <c r="F439" s="253" t="s">
        <v>643</v>
      </c>
      <c r="G439" s="250"/>
      <c r="H439" s="254">
        <v>14.436</v>
      </c>
      <c r="I439" s="255"/>
      <c r="J439" s="250"/>
      <c r="K439" s="250"/>
      <c r="L439" s="256"/>
      <c r="M439" s="257"/>
      <c r="N439" s="258"/>
      <c r="O439" s="258"/>
      <c r="P439" s="258"/>
      <c r="Q439" s="258"/>
      <c r="R439" s="258"/>
      <c r="S439" s="258"/>
      <c r="T439" s="25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0" t="s">
        <v>185</v>
      </c>
      <c r="AU439" s="260" t="s">
        <v>86</v>
      </c>
      <c r="AV439" s="13" t="s">
        <v>86</v>
      </c>
      <c r="AW439" s="13" t="s">
        <v>33</v>
      </c>
      <c r="AX439" s="13" t="s">
        <v>76</v>
      </c>
      <c r="AY439" s="260" t="s">
        <v>177</v>
      </c>
    </row>
    <row r="440" s="13" customFormat="1">
      <c r="A440" s="13"/>
      <c r="B440" s="249"/>
      <c r="C440" s="250"/>
      <c r="D440" s="251" t="s">
        <v>185</v>
      </c>
      <c r="E440" s="252" t="s">
        <v>1</v>
      </c>
      <c r="F440" s="253" t="s">
        <v>644</v>
      </c>
      <c r="G440" s="250"/>
      <c r="H440" s="254">
        <v>4.5999999999999996</v>
      </c>
      <c r="I440" s="255"/>
      <c r="J440" s="250"/>
      <c r="K440" s="250"/>
      <c r="L440" s="256"/>
      <c r="M440" s="257"/>
      <c r="N440" s="258"/>
      <c r="O440" s="258"/>
      <c r="P440" s="258"/>
      <c r="Q440" s="258"/>
      <c r="R440" s="258"/>
      <c r="S440" s="258"/>
      <c r="T440" s="25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0" t="s">
        <v>185</v>
      </c>
      <c r="AU440" s="260" t="s">
        <v>86</v>
      </c>
      <c r="AV440" s="13" t="s">
        <v>86</v>
      </c>
      <c r="AW440" s="13" t="s">
        <v>33</v>
      </c>
      <c r="AX440" s="13" t="s">
        <v>76</v>
      </c>
      <c r="AY440" s="260" t="s">
        <v>177</v>
      </c>
    </row>
    <row r="441" s="13" customFormat="1">
      <c r="A441" s="13"/>
      <c r="B441" s="249"/>
      <c r="C441" s="250"/>
      <c r="D441" s="251" t="s">
        <v>185</v>
      </c>
      <c r="E441" s="252" t="s">
        <v>1</v>
      </c>
      <c r="F441" s="253" t="s">
        <v>645</v>
      </c>
      <c r="G441" s="250"/>
      <c r="H441" s="254">
        <v>5.1100000000000003</v>
      </c>
      <c r="I441" s="255"/>
      <c r="J441" s="250"/>
      <c r="K441" s="250"/>
      <c r="L441" s="256"/>
      <c r="M441" s="257"/>
      <c r="N441" s="258"/>
      <c r="O441" s="258"/>
      <c r="P441" s="258"/>
      <c r="Q441" s="258"/>
      <c r="R441" s="258"/>
      <c r="S441" s="258"/>
      <c r="T441" s="25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0" t="s">
        <v>185</v>
      </c>
      <c r="AU441" s="260" t="s">
        <v>86</v>
      </c>
      <c r="AV441" s="13" t="s">
        <v>86</v>
      </c>
      <c r="AW441" s="13" t="s">
        <v>33</v>
      </c>
      <c r="AX441" s="13" t="s">
        <v>76</v>
      </c>
      <c r="AY441" s="260" t="s">
        <v>177</v>
      </c>
    </row>
    <row r="442" s="13" customFormat="1">
      <c r="A442" s="13"/>
      <c r="B442" s="249"/>
      <c r="C442" s="250"/>
      <c r="D442" s="251" t="s">
        <v>185</v>
      </c>
      <c r="E442" s="252" t="s">
        <v>1</v>
      </c>
      <c r="F442" s="253" t="s">
        <v>646</v>
      </c>
      <c r="G442" s="250"/>
      <c r="H442" s="254">
        <v>13.039999999999999</v>
      </c>
      <c r="I442" s="255"/>
      <c r="J442" s="250"/>
      <c r="K442" s="250"/>
      <c r="L442" s="256"/>
      <c r="M442" s="257"/>
      <c r="N442" s="258"/>
      <c r="O442" s="258"/>
      <c r="P442" s="258"/>
      <c r="Q442" s="258"/>
      <c r="R442" s="258"/>
      <c r="S442" s="258"/>
      <c r="T442" s="25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0" t="s">
        <v>185</v>
      </c>
      <c r="AU442" s="260" t="s">
        <v>86</v>
      </c>
      <c r="AV442" s="13" t="s">
        <v>86</v>
      </c>
      <c r="AW442" s="13" t="s">
        <v>33</v>
      </c>
      <c r="AX442" s="13" t="s">
        <v>76</v>
      </c>
      <c r="AY442" s="260" t="s">
        <v>177</v>
      </c>
    </row>
    <row r="443" s="14" customFormat="1">
      <c r="A443" s="14"/>
      <c r="B443" s="261"/>
      <c r="C443" s="262"/>
      <c r="D443" s="251" t="s">
        <v>185</v>
      </c>
      <c r="E443" s="263" t="s">
        <v>1</v>
      </c>
      <c r="F443" s="264" t="s">
        <v>187</v>
      </c>
      <c r="G443" s="262"/>
      <c r="H443" s="265">
        <v>61.451999999999998</v>
      </c>
      <c r="I443" s="266"/>
      <c r="J443" s="262"/>
      <c r="K443" s="262"/>
      <c r="L443" s="267"/>
      <c r="M443" s="268"/>
      <c r="N443" s="269"/>
      <c r="O443" s="269"/>
      <c r="P443" s="269"/>
      <c r="Q443" s="269"/>
      <c r="R443" s="269"/>
      <c r="S443" s="269"/>
      <c r="T443" s="27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1" t="s">
        <v>185</v>
      </c>
      <c r="AU443" s="271" t="s">
        <v>86</v>
      </c>
      <c r="AV443" s="14" t="s">
        <v>184</v>
      </c>
      <c r="AW443" s="14" t="s">
        <v>33</v>
      </c>
      <c r="AX443" s="14" t="s">
        <v>84</v>
      </c>
      <c r="AY443" s="271" t="s">
        <v>177</v>
      </c>
    </row>
    <row r="444" s="2" customFormat="1" ht="16.5" customHeight="1">
      <c r="A444" s="39"/>
      <c r="B444" s="40"/>
      <c r="C444" s="293" t="s">
        <v>430</v>
      </c>
      <c r="D444" s="293" t="s">
        <v>375</v>
      </c>
      <c r="E444" s="294" t="s">
        <v>647</v>
      </c>
      <c r="F444" s="295" t="s">
        <v>648</v>
      </c>
      <c r="G444" s="296" t="s">
        <v>227</v>
      </c>
      <c r="H444" s="297">
        <v>67.596999999999994</v>
      </c>
      <c r="I444" s="298"/>
      <c r="J444" s="299">
        <f>ROUND(I444*H444,2)</f>
        <v>0</v>
      </c>
      <c r="K444" s="295" t="s">
        <v>1</v>
      </c>
      <c r="L444" s="300"/>
      <c r="M444" s="301" t="s">
        <v>1</v>
      </c>
      <c r="N444" s="302" t="s">
        <v>41</v>
      </c>
      <c r="O444" s="92"/>
      <c r="P444" s="245">
        <f>O444*H444</f>
        <v>0</v>
      </c>
      <c r="Q444" s="245">
        <v>0</v>
      </c>
      <c r="R444" s="245">
        <f>Q444*H444</f>
        <v>0</v>
      </c>
      <c r="S444" s="245">
        <v>0</v>
      </c>
      <c r="T444" s="246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7" t="s">
        <v>260</v>
      </c>
      <c r="AT444" s="247" t="s">
        <v>375</v>
      </c>
      <c r="AU444" s="247" t="s">
        <v>86</v>
      </c>
      <c r="AY444" s="18" t="s">
        <v>177</v>
      </c>
      <c r="BE444" s="248">
        <f>IF(N444="základní",J444,0)</f>
        <v>0</v>
      </c>
      <c r="BF444" s="248">
        <f>IF(N444="snížená",J444,0)</f>
        <v>0</v>
      </c>
      <c r="BG444" s="248">
        <f>IF(N444="zákl. přenesená",J444,0)</f>
        <v>0</v>
      </c>
      <c r="BH444" s="248">
        <f>IF(N444="sníž. přenesená",J444,0)</f>
        <v>0</v>
      </c>
      <c r="BI444" s="248">
        <f>IF(N444="nulová",J444,0)</f>
        <v>0</v>
      </c>
      <c r="BJ444" s="18" t="s">
        <v>84</v>
      </c>
      <c r="BK444" s="248">
        <f>ROUND(I444*H444,2)</f>
        <v>0</v>
      </c>
      <c r="BL444" s="18" t="s">
        <v>217</v>
      </c>
      <c r="BM444" s="247" t="s">
        <v>649</v>
      </c>
    </row>
    <row r="445" s="13" customFormat="1">
      <c r="A445" s="13"/>
      <c r="B445" s="249"/>
      <c r="C445" s="250"/>
      <c r="D445" s="251" t="s">
        <v>185</v>
      </c>
      <c r="E445" s="252" t="s">
        <v>1</v>
      </c>
      <c r="F445" s="253" t="s">
        <v>650</v>
      </c>
      <c r="G445" s="250"/>
      <c r="H445" s="254">
        <v>67.596999999999994</v>
      </c>
      <c r="I445" s="255"/>
      <c r="J445" s="250"/>
      <c r="K445" s="250"/>
      <c r="L445" s="256"/>
      <c r="M445" s="257"/>
      <c r="N445" s="258"/>
      <c r="O445" s="258"/>
      <c r="P445" s="258"/>
      <c r="Q445" s="258"/>
      <c r="R445" s="258"/>
      <c r="S445" s="258"/>
      <c r="T445" s="25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0" t="s">
        <v>185</v>
      </c>
      <c r="AU445" s="260" t="s">
        <v>86</v>
      </c>
      <c r="AV445" s="13" t="s">
        <v>86</v>
      </c>
      <c r="AW445" s="13" t="s">
        <v>33</v>
      </c>
      <c r="AX445" s="13" t="s">
        <v>76</v>
      </c>
      <c r="AY445" s="260" t="s">
        <v>177</v>
      </c>
    </row>
    <row r="446" s="14" customFormat="1">
      <c r="A446" s="14"/>
      <c r="B446" s="261"/>
      <c r="C446" s="262"/>
      <c r="D446" s="251" t="s">
        <v>185</v>
      </c>
      <c r="E446" s="263" t="s">
        <v>1</v>
      </c>
      <c r="F446" s="264" t="s">
        <v>187</v>
      </c>
      <c r="G446" s="262"/>
      <c r="H446" s="265">
        <v>67.596999999999994</v>
      </c>
      <c r="I446" s="266"/>
      <c r="J446" s="262"/>
      <c r="K446" s="262"/>
      <c r="L446" s="267"/>
      <c r="M446" s="268"/>
      <c r="N446" s="269"/>
      <c r="O446" s="269"/>
      <c r="P446" s="269"/>
      <c r="Q446" s="269"/>
      <c r="R446" s="269"/>
      <c r="S446" s="269"/>
      <c r="T446" s="27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1" t="s">
        <v>185</v>
      </c>
      <c r="AU446" s="271" t="s">
        <v>86</v>
      </c>
      <c r="AV446" s="14" t="s">
        <v>184</v>
      </c>
      <c r="AW446" s="14" t="s">
        <v>33</v>
      </c>
      <c r="AX446" s="14" t="s">
        <v>84</v>
      </c>
      <c r="AY446" s="271" t="s">
        <v>177</v>
      </c>
    </row>
    <row r="447" s="2" customFormat="1" ht="21.75" customHeight="1">
      <c r="A447" s="39"/>
      <c r="B447" s="40"/>
      <c r="C447" s="236" t="s">
        <v>651</v>
      </c>
      <c r="D447" s="236" t="s">
        <v>179</v>
      </c>
      <c r="E447" s="237" t="s">
        <v>652</v>
      </c>
      <c r="F447" s="238" t="s">
        <v>653</v>
      </c>
      <c r="G447" s="239" t="s">
        <v>429</v>
      </c>
      <c r="H447" s="240">
        <v>65</v>
      </c>
      <c r="I447" s="241"/>
      <c r="J447" s="242">
        <f>ROUND(I447*H447,2)</f>
        <v>0</v>
      </c>
      <c r="K447" s="238" t="s">
        <v>183</v>
      </c>
      <c r="L447" s="45"/>
      <c r="M447" s="243" t="s">
        <v>1</v>
      </c>
      <c r="N447" s="244" t="s">
        <v>41</v>
      </c>
      <c r="O447" s="92"/>
      <c r="P447" s="245">
        <f>O447*H447</f>
        <v>0</v>
      </c>
      <c r="Q447" s="245">
        <v>0</v>
      </c>
      <c r="R447" s="245">
        <f>Q447*H447</f>
        <v>0</v>
      </c>
      <c r="S447" s="245">
        <v>0</v>
      </c>
      <c r="T447" s="246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7" t="s">
        <v>217</v>
      </c>
      <c r="AT447" s="247" t="s">
        <v>179</v>
      </c>
      <c r="AU447" s="247" t="s">
        <v>86</v>
      </c>
      <c r="AY447" s="18" t="s">
        <v>177</v>
      </c>
      <c r="BE447" s="248">
        <f>IF(N447="základní",J447,0)</f>
        <v>0</v>
      </c>
      <c r="BF447" s="248">
        <f>IF(N447="snížená",J447,0)</f>
        <v>0</v>
      </c>
      <c r="BG447" s="248">
        <f>IF(N447="zákl. přenesená",J447,0)</f>
        <v>0</v>
      </c>
      <c r="BH447" s="248">
        <f>IF(N447="sníž. přenesená",J447,0)</f>
        <v>0</v>
      </c>
      <c r="BI447" s="248">
        <f>IF(N447="nulová",J447,0)</f>
        <v>0</v>
      </c>
      <c r="BJ447" s="18" t="s">
        <v>84</v>
      </c>
      <c r="BK447" s="248">
        <f>ROUND(I447*H447,2)</f>
        <v>0</v>
      </c>
      <c r="BL447" s="18" t="s">
        <v>217</v>
      </c>
      <c r="BM447" s="247" t="s">
        <v>654</v>
      </c>
    </row>
    <row r="448" s="2" customFormat="1" ht="16.5" customHeight="1">
      <c r="A448" s="39"/>
      <c r="B448" s="40"/>
      <c r="C448" s="236" t="s">
        <v>435</v>
      </c>
      <c r="D448" s="236" t="s">
        <v>179</v>
      </c>
      <c r="E448" s="237" t="s">
        <v>655</v>
      </c>
      <c r="F448" s="238" t="s">
        <v>656</v>
      </c>
      <c r="G448" s="239" t="s">
        <v>227</v>
      </c>
      <c r="H448" s="240">
        <v>61.451999999999998</v>
      </c>
      <c r="I448" s="241"/>
      <c r="J448" s="242">
        <f>ROUND(I448*H448,2)</f>
        <v>0</v>
      </c>
      <c r="K448" s="238" t="s">
        <v>183</v>
      </c>
      <c r="L448" s="45"/>
      <c r="M448" s="243" t="s">
        <v>1</v>
      </c>
      <c r="N448" s="244" t="s">
        <v>41</v>
      </c>
      <c r="O448" s="92"/>
      <c r="P448" s="245">
        <f>O448*H448</f>
        <v>0</v>
      </c>
      <c r="Q448" s="245">
        <v>0</v>
      </c>
      <c r="R448" s="245">
        <f>Q448*H448</f>
        <v>0</v>
      </c>
      <c r="S448" s="245">
        <v>0</v>
      </c>
      <c r="T448" s="246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7" t="s">
        <v>217</v>
      </c>
      <c r="AT448" s="247" t="s">
        <v>179</v>
      </c>
      <c r="AU448" s="247" t="s">
        <v>86</v>
      </c>
      <c r="AY448" s="18" t="s">
        <v>177</v>
      </c>
      <c r="BE448" s="248">
        <f>IF(N448="základní",J448,0)</f>
        <v>0</v>
      </c>
      <c r="BF448" s="248">
        <f>IF(N448="snížená",J448,0)</f>
        <v>0</v>
      </c>
      <c r="BG448" s="248">
        <f>IF(N448="zákl. přenesená",J448,0)</f>
        <v>0</v>
      </c>
      <c r="BH448" s="248">
        <f>IF(N448="sníž. přenesená",J448,0)</f>
        <v>0</v>
      </c>
      <c r="BI448" s="248">
        <f>IF(N448="nulová",J448,0)</f>
        <v>0</v>
      </c>
      <c r="BJ448" s="18" t="s">
        <v>84</v>
      </c>
      <c r="BK448" s="248">
        <f>ROUND(I448*H448,2)</f>
        <v>0</v>
      </c>
      <c r="BL448" s="18" t="s">
        <v>217</v>
      </c>
      <c r="BM448" s="247" t="s">
        <v>657</v>
      </c>
    </row>
    <row r="449" s="2" customFormat="1" ht="33" customHeight="1">
      <c r="A449" s="39"/>
      <c r="B449" s="40"/>
      <c r="C449" s="236" t="s">
        <v>658</v>
      </c>
      <c r="D449" s="236" t="s">
        <v>179</v>
      </c>
      <c r="E449" s="237" t="s">
        <v>659</v>
      </c>
      <c r="F449" s="238" t="s">
        <v>660</v>
      </c>
      <c r="G449" s="239" t="s">
        <v>447</v>
      </c>
      <c r="H449" s="303"/>
      <c r="I449" s="241"/>
      <c r="J449" s="242">
        <f>ROUND(I449*H449,2)</f>
        <v>0</v>
      </c>
      <c r="K449" s="238" t="s">
        <v>183</v>
      </c>
      <c r="L449" s="45"/>
      <c r="M449" s="243" t="s">
        <v>1</v>
      </c>
      <c r="N449" s="244" t="s">
        <v>41</v>
      </c>
      <c r="O449" s="92"/>
      <c r="P449" s="245">
        <f>O449*H449</f>
        <v>0</v>
      </c>
      <c r="Q449" s="245">
        <v>0</v>
      </c>
      <c r="R449" s="245">
        <f>Q449*H449</f>
        <v>0</v>
      </c>
      <c r="S449" s="245">
        <v>0</v>
      </c>
      <c r="T449" s="246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7" t="s">
        <v>217</v>
      </c>
      <c r="AT449" s="247" t="s">
        <v>179</v>
      </c>
      <c r="AU449" s="247" t="s">
        <v>86</v>
      </c>
      <c r="AY449" s="18" t="s">
        <v>177</v>
      </c>
      <c r="BE449" s="248">
        <f>IF(N449="základní",J449,0)</f>
        <v>0</v>
      </c>
      <c r="BF449" s="248">
        <f>IF(N449="snížená",J449,0)</f>
        <v>0</v>
      </c>
      <c r="BG449" s="248">
        <f>IF(N449="zákl. přenesená",J449,0)</f>
        <v>0</v>
      </c>
      <c r="BH449" s="248">
        <f>IF(N449="sníž. přenesená",J449,0)</f>
        <v>0</v>
      </c>
      <c r="BI449" s="248">
        <f>IF(N449="nulová",J449,0)</f>
        <v>0</v>
      </c>
      <c r="BJ449" s="18" t="s">
        <v>84</v>
      </c>
      <c r="BK449" s="248">
        <f>ROUND(I449*H449,2)</f>
        <v>0</v>
      </c>
      <c r="BL449" s="18" t="s">
        <v>217</v>
      </c>
      <c r="BM449" s="247" t="s">
        <v>661</v>
      </c>
    </row>
    <row r="450" s="12" customFormat="1" ht="22.8" customHeight="1">
      <c r="A450" s="12"/>
      <c r="B450" s="220"/>
      <c r="C450" s="221"/>
      <c r="D450" s="222" t="s">
        <v>75</v>
      </c>
      <c r="E450" s="234" t="s">
        <v>662</v>
      </c>
      <c r="F450" s="234" t="s">
        <v>663</v>
      </c>
      <c r="G450" s="221"/>
      <c r="H450" s="221"/>
      <c r="I450" s="224"/>
      <c r="J450" s="235">
        <f>BK450</f>
        <v>0</v>
      </c>
      <c r="K450" s="221"/>
      <c r="L450" s="226"/>
      <c r="M450" s="227"/>
      <c r="N450" s="228"/>
      <c r="O450" s="228"/>
      <c r="P450" s="229">
        <f>SUM(P451:P453)</f>
        <v>0</v>
      </c>
      <c r="Q450" s="228"/>
      <c r="R450" s="229">
        <f>SUM(R451:R453)</f>
        <v>0</v>
      </c>
      <c r="S450" s="228"/>
      <c r="T450" s="230">
        <f>SUM(T451:T453)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31" t="s">
        <v>86</v>
      </c>
      <c r="AT450" s="232" t="s">
        <v>75</v>
      </c>
      <c r="AU450" s="232" t="s">
        <v>84</v>
      </c>
      <c r="AY450" s="231" t="s">
        <v>177</v>
      </c>
      <c r="BK450" s="233">
        <f>SUM(BK451:BK453)</f>
        <v>0</v>
      </c>
    </row>
    <row r="451" s="2" customFormat="1" ht="33" customHeight="1">
      <c r="A451" s="39"/>
      <c r="B451" s="40"/>
      <c r="C451" s="236" t="s">
        <v>439</v>
      </c>
      <c r="D451" s="236" t="s">
        <v>179</v>
      </c>
      <c r="E451" s="237" t="s">
        <v>664</v>
      </c>
      <c r="F451" s="238" t="s">
        <v>665</v>
      </c>
      <c r="G451" s="239" t="s">
        <v>227</v>
      </c>
      <c r="H451" s="240">
        <v>4.5300000000000002</v>
      </c>
      <c r="I451" s="241"/>
      <c r="J451" s="242">
        <f>ROUND(I451*H451,2)</f>
        <v>0</v>
      </c>
      <c r="K451" s="238" t="s">
        <v>183</v>
      </c>
      <c r="L451" s="45"/>
      <c r="M451" s="243" t="s">
        <v>1</v>
      </c>
      <c r="N451" s="244" t="s">
        <v>41</v>
      </c>
      <c r="O451" s="92"/>
      <c r="P451" s="245">
        <f>O451*H451</f>
        <v>0</v>
      </c>
      <c r="Q451" s="245">
        <v>0</v>
      </c>
      <c r="R451" s="245">
        <f>Q451*H451</f>
        <v>0</v>
      </c>
      <c r="S451" s="245">
        <v>0</v>
      </c>
      <c r="T451" s="246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7" t="s">
        <v>217</v>
      </c>
      <c r="AT451" s="247" t="s">
        <v>179</v>
      </c>
      <c r="AU451" s="247" t="s">
        <v>86</v>
      </c>
      <c r="AY451" s="18" t="s">
        <v>177</v>
      </c>
      <c r="BE451" s="248">
        <f>IF(N451="základní",J451,0)</f>
        <v>0</v>
      </c>
      <c r="BF451" s="248">
        <f>IF(N451="snížená",J451,0)</f>
        <v>0</v>
      </c>
      <c r="BG451" s="248">
        <f>IF(N451="zákl. přenesená",J451,0)</f>
        <v>0</v>
      </c>
      <c r="BH451" s="248">
        <f>IF(N451="sníž. přenesená",J451,0)</f>
        <v>0</v>
      </c>
      <c r="BI451" s="248">
        <f>IF(N451="nulová",J451,0)</f>
        <v>0</v>
      </c>
      <c r="BJ451" s="18" t="s">
        <v>84</v>
      </c>
      <c r="BK451" s="248">
        <f>ROUND(I451*H451,2)</f>
        <v>0</v>
      </c>
      <c r="BL451" s="18" t="s">
        <v>217</v>
      </c>
      <c r="BM451" s="247" t="s">
        <v>666</v>
      </c>
    </row>
    <row r="452" s="2" customFormat="1" ht="21.75" customHeight="1">
      <c r="A452" s="39"/>
      <c r="B452" s="40"/>
      <c r="C452" s="236" t="s">
        <v>667</v>
      </c>
      <c r="D452" s="236" t="s">
        <v>179</v>
      </c>
      <c r="E452" s="237" t="s">
        <v>668</v>
      </c>
      <c r="F452" s="238" t="s">
        <v>669</v>
      </c>
      <c r="G452" s="239" t="s">
        <v>227</v>
      </c>
      <c r="H452" s="240">
        <v>4.5300000000000002</v>
      </c>
      <c r="I452" s="241"/>
      <c r="J452" s="242">
        <f>ROUND(I452*H452,2)</f>
        <v>0</v>
      </c>
      <c r="K452" s="238" t="s">
        <v>183</v>
      </c>
      <c r="L452" s="45"/>
      <c r="M452" s="243" t="s">
        <v>1</v>
      </c>
      <c r="N452" s="244" t="s">
        <v>41</v>
      </c>
      <c r="O452" s="92"/>
      <c r="P452" s="245">
        <f>O452*H452</f>
        <v>0</v>
      </c>
      <c r="Q452" s="245">
        <v>0</v>
      </c>
      <c r="R452" s="245">
        <f>Q452*H452</f>
        <v>0</v>
      </c>
      <c r="S452" s="245">
        <v>0</v>
      </c>
      <c r="T452" s="246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7" t="s">
        <v>217</v>
      </c>
      <c r="AT452" s="247" t="s">
        <v>179</v>
      </c>
      <c r="AU452" s="247" t="s">
        <v>86</v>
      </c>
      <c r="AY452" s="18" t="s">
        <v>177</v>
      </c>
      <c r="BE452" s="248">
        <f>IF(N452="základní",J452,0)</f>
        <v>0</v>
      </c>
      <c r="BF452" s="248">
        <f>IF(N452="snížená",J452,0)</f>
        <v>0</v>
      </c>
      <c r="BG452" s="248">
        <f>IF(N452="zákl. přenesená",J452,0)</f>
        <v>0</v>
      </c>
      <c r="BH452" s="248">
        <f>IF(N452="sníž. přenesená",J452,0)</f>
        <v>0</v>
      </c>
      <c r="BI452" s="248">
        <f>IF(N452="nulová",J452,0)</f>
        <v>0</v>
      </c>
      <c r="BJ452" s="18" t="s">
        <v>84</v>
      </c>
      <c r="BK452" s="248">
        <f>ROUND(I452*H452,2)</f>
        <v>0</v>
      </c>
      <c r="BL452" s="18" t="s">
        <v>217</v>
      </c>
      <c r="BM452" s="247" t="s">
        <v>670</v>
      </c>
    </row>
    <row r="453" s="2" customFormat="1" ht="21.75" customHeight="1">
      <c r="A453" s="39"/>
      <c r="B453" s="40"/>
      <c r="C453" s="236" t="s">
        <v>443</v>
      </c>
      <c r="D453" s="236" t="s">
        <v>179</v>
      </c>
      <c r="E453" s="237" t="s">
        <v>671</v>
      </c>
      <c r="F453" s="238" t="s">
        <v>672</v>
      </c>
      <c r="G453" s="239" t="s">
        <v>227</v>
      </c>
      <c r="H453" s="240">
        <v>4.5300000000000002</v>
      </c>
      <c r="I453" s="241"/>
      <c r="J453" s="242">
        <f>ROUND(I453*H453,2)</f>
        <v>0</v>
      </c>
      <c r="K453" s="238" t="s">
        <v>183</v>
      </c>
      <c r="L453" s="45"/>
      <c r="M453" s="243" t="s">
        <v>1</v>
      </c>
      <c r="N453" s="244" t="s">
        <v>41</v>
      </c>
      <c r="O453" s="92"/>
      <c r="P453" s="245">
        <f>O453*H453</f>
        <v>0</v>
      </c>
      <c r="Q453" s="245">
        <v>0</v>
      </c>
      <c r="R453" s="245">
        <f>Q453*H453</f>
        <v>0</v>
      </c>
      <c r="S453" s="245">
        <v>0</v>
      </c>
      <c r="T453" s="246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7" t="s">
        <v>217</v>
      </c>
      <c r="AT453" s="247" t="s">
        <v>179</v>
      </c>
      <c r="AU453" s="247" t="s">
        <v>86</v>
      </c>
      <c r="AY453" s="18" t="s">
        <v>177</v>
      </c>
      <c r="BE453" s="248">
        <f>IF(N453="základní",J453,0)</f>
        <v>0</v>
      </c>
      <c r="BF453" s="248">
        <f>IF(N453="snížená",J453,0)</f>
        <v>0</v>
      </c>
      <c r="BG453" s="248">
        <f>IF(N453="zákl. přenesená",J453,0)</f>
        <v>0</v>
      </c>
      <c r="BH453" s="248">
        <f>IF(N453="sníž. přenesená",J453,0)</f>
        <v>0</v>
      </c>
      <c r="BI453" s="248">
        <f>IF(N453="nulová",J453,0)</f>
        <v>0</v>
      </c>
      <c r="BJ453" s="18" t="s">
        <v>84</v>
      </c>
      <c r="BK453" s="248">
        <f>ROUND(I453*H453,2)</f>
        <v>0</v>
      </c>
      <c r="BL453" s="18" t="s">
        <v>217</v>
      </c>
      <c r="BM453" s="247" t="s">
        <v>673</v>
      </c>
    </row>
    <row r="454" s="12" customFormat="1" ht="22.8" customHeight="1">
      <c r="A454" s="12"/>
      <c r="B454" s="220"/>
      <c r="C454" s="221"/>
      <c r="D454" s="222" t="s">
        <v>75</v>
      </c>
      <c r="E454" s="234" t="s">
        <v>674</v>
      </c>
      <c r="F454" s="234" t="s">
        <v>675</v>
      </c>
      <c r="G454" s="221"/>
      <c r="H454" s="221"/>
      <c r="I454" s="224"/>
      <c r="J454" s="235">
        <f>BK454</f>
        <v>0</v>
      </c>
      <c r="K454" s="221"/>
      <c r="L454" s="226"/>
      <c r="M454" s="227"/>
      <c r="N454" s="228"/>
      <c r="O454" s="228"/>
      <c r="P454" s="229">
        <f>SUM(P455:P461)</f>
        <v>0</v>
      </c>
      <c r="Q454" s="228"/>
      <c r="R454" s="229">
        <f>SUM(R455:R461)</f>
        <v>0</v>
      </c>
      <c r="S454" s="228"/>
      <c r="T454" s="230">
        <f>SUM(T455:T461)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31" t="s">
        <v>86</v>
      </c>
      <c r="AT454" s="232" t="s">
        <v>75</v>
      </c>
      <c r="AU454" s="232" t="s">
        <v>84</v>
      </c>
      <c r="AY454" s="231" t="s">
        <v>177</v>
      </c>
      <c r="BK454" s="233">
        <f>SUM(BK455:BK461)</f>
        <v>0</v>
      </c>
    </row>
    <row r="455" s="2" customFormat="1" ht="21.75" customHeight="1">
      <c r="A455" s="39"/>
      <c r="B455" s="40"/>
      <c r="C455" s="236" t="s">
        <v>676</v>
      </c>
      <c r="D455" s="236" t="s">
        <v>179</v>
      </c>
      <c r="E455" s="237" t="s">
        <v>677</v>
      </c>
      <c r="F455" s="238" t="s">
        <v>678</v>
      </c>
      <c r="G455" s="239" t="s">
        <v>227</v>
      </c>
      <c r="H455" s="240">
        <v>50.652000000000001</v>
      </c>
      <c r="I455" s="241"/>
      <c r="J455" s="242">
        <f>ROUND(I455*H455,2)</f>
        <v>0</v>
      </c>
      <c r="K455" s="238" t="s">
        <v>183</v>
      </c>
      <c r="L455" s="45"/>
      <c r="M455" s="243" t="s">
        <v>1</v>
      </c>
      <c r="N455" s="244" t="s">
        <v>41</v>
      </c>
      <c r="O455" s="92"/>
      <c r="P455" s="245">
        <f>O455*H455</f>
        <v>0</v>
      </c>
      <c r="Q455" s="245">
        <v>0</v>
      </c>
      <c r="R455" s="245">
        <f>Q455*H455</f>
        <v>0</v>
      </c>
      <c r="S455" s="245">
        <v>0</v>
      </c>
      <c r="T455" s="246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7" t="s">
        <v>217</v>
      </c>
      <c r="AT455" s="247" t="s">
        <v>179</v>
      </c>
      <c r="AU455" s="247" t="s">
        <v>86</v>
      </c>
      <c r="AY455" s="18" t="s">
        <v>177</v>
      </c>
      <c r="BE455" s="248">
        <f>IF(N455="základní",J455,0)</f>
        <v>0</v>
      </c>
      <c r="BF455" s="248">
        <f>IF(N455="snížená",J455,0)</f>
        <v>0</v>
      </c>
      <c r="BG455" s="248">
        <f>IF(N455="zákl. přenesená",J455,0)</f>
        <v>0</v>
      </c>
      <c r="BH455" s="248">
        <f>IF(N455="sníž. přenesená",J455,0)</f>
        <v>0</v>
      </c>
      <c r="BI455" s="248">
        <f>IF(N455="nulová",J455,0)</f>
        <v>0</v>
      </c>
      <c r="BJ455" s="18" t="s">
        <v>84</v>
      </c>
      <c r="BK455" s="248">
        <f>ROUND(I455*H455,2)</f>
        <v>0</v>
      </c>
      <c r="BL455" s="18" t="s">
        <v>217</v>
      </c>
      <c r="BM455" s="247" t="s">
        <v>679</v>
      </c>
    </row>
    <row r="456" s="2" customFormat="1" ht="21.75" customHeight="1">
      <c r="A456" s="39"/>
      <c r="B456" s="40"/>
      <c r="C456" s="236" t="s">
        <v>448</v>
      </c>
      <c r="D456" s="236" t="s">
        <v>179</v>
      </c>
      <c r="E456" s="237" t="s">
        <v>680</v>
      </c>
      <c r="F456" s="238" t="s">
        <v>681</v>
      </c>
      <c r="G456" s="239" t="s">
        <v>227</v>
      </c>
      <c r="H456" s="240">
        <v>35</v>
      </c>
      <c r="I456" s="241"/>
      <c r="J456" s="242">
        <f>ROUND(I456*H456,2)</f>
        <v>0</v>
      </c>
      <c r="K456" s="238" t="s">
        <v>183</v>
      </c>
      <c r="L456" s="45"/>
      <c r="M456" s="243" t="s">
        <v>1</v>
      </c>
      <c r="N456" s="244" t="s">
        <v>41</v>
      </c>
      <c r="O456" s="92"/>
      <c r="P456" s="245">
        <f>O456*H456</f>
        <v>0</v>
      </c>
      <c r="Q456" s="245">
        <v>0</v>
      </c>
      <c r="R456" s="245">
        <f>Q456*H456</f>
        <v>0</v>
      </c>
      <c r="S456" s="245">
        <v>0</v>
      </c>
      <c r="T456" s="246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7" t="s">
        <v>217</v>
      </c>
      <c r="AT456" s="247" t="s">
        <v>179</v>
      </c>
      <c r="AU456" s="247" t="s">
        <v>86</v>
      </c>
      <c r="AY456" s="18" t="s">
        <v>177</v>
      </c>
      <c r="BE456" s="248">
        <f>IF(N456="základní",J456,0)</f>
        <v>0</v>
      </c>
      <c r="BF456" s="248">
        <f>IF(N456="snížená",J456,0)</f>
        <v>0</v>
      </c>
      <c r="BG456" s="248">
        <f>IF(N456="zákl. přenesená",J456,0)</f>
        <v>0</v>
      </c>
      <c r="BH456" s="248">
        <f>IF(N456="sníž. přenesená",J456,0)</f>
        <v>0</v>
      </c>
      <c r="BI456" s="248">
        <f>IF(N456="nulová",J456,0)</f>
        <v>0</v>
      </c>
      <c r="BJ456" s="18" t="s">
        <v>84</v>
      </c>
      <c r="BK456" s="248">
        <f>ROUND(I456*H456,2)</f>
        <v>0</v>
      </c>
      <c r="BL456" s="18" t="s">
        <v>217</v>
      </c>
      <c r="BM456" s="247" t="s">
        <v>682</v>
      </c>
    </row>
    <row r="457" s="2" customFormat="1" ht="16.5" customHeight="1">
      <c r="A457" s="39"/>
      <c r="B457" s="40"/>
      <c r="C457" s="293" t="s">
        <v>683</v>
      </c>
      <c r="D457" s="293" t="s">
        <v>375</v>
      </c>
      <c r="E457" s="294" t="s">
        <v>684</v>
      </c>
      <c r="F457" s="295" t="s">
        <v>685</v>
      </c>
      <c r="G457" s="296" t="s">
        <v>227</v>
      </c>
      <c r="H457" s="297">
        <v>36.75</v>
      </c>
      <c r="I457" s="298"/>
      <c r="J457" s="299">
        <f>ROUND(I457*H457,2)</f>
        <v>0</v>
      </c>
      <c r="K457" s="295" t="s">
        <v>183</v>
      </c>
      <c r="L457" s="300"/>
      <c r="M457" s="301" t="s">
        <v>1</v>
      </c>
      <c r="N457" s="302" t="s">
        <v>41</v>
      </c>
      <c r="O457" s="92"/>
      <c r="P457" s="245">
        <f>O457*H457</f>
        <v>0</v>
      </c>
      <c r="Q457" s="245">
        <v>0</v>
      </c>
      <c r="R457" s="245">
        <f>Q457*H457</f>
        <v>0</v>
      </c>
      <c r="S457" s="245">
        <v>0</v>
      </c>
      <c r="T457" s="246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7" t="s">
        <v>260</v>
      </c>
      <c r="AT457" s="247" t="s">
        <v>375</v>
      </c>
      <c r="AU457" s="247" t="s">
        <v>86</v>
      </c>
      <c r="AY457" s="18" t="s">
        <v>177</v>
      </c>
      <c r="BE457" s="248">
        <f>IF(N457="základní",J457,0)</f>
        <v>0</v>
      </c>
      <c r="BF457" s="248">
        <f>IF(N457="snížená",J457,0)</f>
        <v>0</v>
      </c>
      <c r="BG457" s="248">
        <f>IF(N457="zákl. přenesená",J457,0)</f>
        <v>0</v>
      </c>
      <c r="BH457" s="248">
        <f>IF(N457="sníž. přenesená",J457,0)</f>
        <v>0</v>
      </c>
      <c r="BI457" s="248">
        <f>IF(N457="nulová",J457,0)</f>
        <v>0</v>
      </c>
      <c r="BJ457" s="18" t="s">
        <v>84</v>
      </c>
      <c r="BK457" s="248">
        <f>ROUND(I457*H457,2)</f>
        <v>0</v>
      </c>
      <c r="BL457" s="18" t="s">
        <v>217</v>
      </c>
      <c r="BM457" s="247" t="s">
        <v>686</v>
      </c>
    </row>
    <row r="458" s="13" customFormat="1">
      <c r="A458" s="13"/>
      <c r="B458" s="249"/>
      <c r="C458" s="250"/>
      <c r="D458" s="251" t="s">
        <v>185</v>
      </c>
      <c r="E458" s="252" t="s">
        <v>1</v>
      </c>
      <c r="F458" s="253" t="s">
        <v>687</v>
      </c>
      <c r="G458" s="250"/>
      <c r="H458" s="254">
        <v>36.75</v>
      </c>
      <c r="I458" s="255"/>
      <c r="J458" s="250"/>
      <c r="K458" s="250"/>
      <c r="L458" s="256"/>
      <c r="M458" s="257"/>
      <c r="N458" s="258"/>
      <c r="O458" s="258"/>
      <c r="P458" s="258"/>
      <c r="Q458" s="258"/>
      <c r="R458" s="258"/>
      <c r="S458" s="258"/>
      <c r="T458" s="25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0" t="s">
        <v>185</v>
      </c>
      <c r="AU458" s="260" t="s">
        <v>86</v>
      </c>
      <c r="AV458" s="13" t="s">
        <v>86</v>
      </c>
      <c r="AW458" s="13" t="s">
        <v>33</v>
      </c>
      <c r="AX458" s="13" t="s">
        <v>76</v>
      </c>
      <c r="AY458" s="260" t="s">
        <v>177</v>
      </c>
    </row>
    <row r="459" s="14" customFormat="1">
      <c r="A459" s="14"/>
      <c r="B459" s="261"/>
      <c r="C459" s="262"/>
      <c r="D459" s="251" t="s">
        <v>185</v>
      </c>
      <c r="E459" s="263" t="s">
        <v>1</v>
      </c>
      <c r="F459" s="264" t="s">
        <v>187</v>
      </c>
      <c r="G459" s="262"/>
      <c r="H459" s="265">
        <v>36.75</v>
      </c>
      <c r="I459" s="266"/>
      <c r="J459" s="262"/>
      <c r="K459" s="262"/>
      <c r="L459" s="267"/>
      <c r="M459" s="268"/>
      <c r="N459" s="269"/>
      <c r="O459" s="269"/>
      <c r="P459" s="269"/>
      <c r="Q459" s="269"/>
      <c r="R459" s="269"/>
      <c r="S459" s="269"/>
      <c r="T459" s="27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1" t="s">
        <v>185</v>
      </c>
      <c r="AU459" s="271" t="s">
        <v>86</v>
      </c>
      <c r="AV459" s="14" t="s">
        <v>184</v>
      </c>
      <c r="AW459" s="14" t="s">
        <v>33</v>
      </c>
      <c r="AX459" s="14" t="s">
        <v>84</v>
      </c>
      <c r="AY459" s="271" t="s">
        <v>177</v>
      </c>
    </row>
    <row r="460" s="2" customFormat="1" ht="21.75" customHeight="1">
      <c r="A460" s="39"/>
      <c r="B460" s="40"/>
      <c r="C460" s="236" t="s">
        <v>454</v>
      </c>
      <c r="D460" s="236" t="s">
        <v>179</v>
      </c>
      <c r="E460" s="237" t="s">
        <v>688</v>
      </c>
      <c r="F460" s="238" t="s">
        <v>689</v>
      </c>
      <c r="G460" s="239" t="s">
        <v>227</v>
      </c>
      <c r="H460" s="240">
        <v>50.652000000000001</v>
      </c>
      <c r="I460" s="241"/>
      <c r="J460" s="242">
        <f>ROUND(I460*H460,2)</f>
        <v>0</v>
      </c>
      <c r="K460" s="238" t="s">
        <v>183</v>
      </c>
      <c r="L460" s="45"/>
      <c r="M460" s="243" t="s">
        <v>1</v>
      </c>
      <c r="N460" s="244" t="s">
        <v>41</v>
      </c>
      <c r="O460" s="92"/>
      <c r="P460" s="245">
        <f>O460*H460</f>
        <v>0</v>
      </c>
      <c r="Q460" s="245">
        <v>0</v>
      </c>
      <c r="R460" s="245">
        <f>Q460*H460</f>
        <v>0</v>
      </c>
      <c r="S460" s="245">
        <v>0</v>
      </c>
      <c r="T460" s="246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7" t="s">
        <v>217</v>
      </c>
      <c r="AT460" s="247" t="s">
        <v>179</v>
      </c>
      <c r="AU460" s="247" t="s">
        <v>86</v>
      </c>
      <c r="AY460" s="18" t="s">
        <v>177</v>
      </c>
      <c r="BE460" s="248">
        <f>IF(N460="základní",J460,0)</f>
        <v>0</v>
      </c>
      <c r="BF460" s="248">
        <f>IF(N460="snížená",J460,0)</f>
        <v>0</v>
      </c>
      <c r="BG460" s="248">
        <f>IF(N460="zákl. přenesená",J460,0)</f>
        <v>0</v>
      </c>
      <c r="BH460" s="248">
        <f>IF(N460="sníž. přenesená",J460,0)</f>
        <v>0</v>
      </c>
      <c r="BI460" s="248">
        <f>IF(N460="nulová",J460,0)</f>
        <v>0</v>
      </c>
      <c r="BJ460" s="18" t="s">
        <v>84</v>
      </c>
      <c r="BK460" s="248">
        <f>ROUND(I460*H460,2)</f>
        <v>0</v>
      </c>
      <c r="BL460" s="18" t="s">
        <v>217</v>
      </c>
      <c r="BM460" s="247" t="s">
        <v>690</v>
      </c>
    </row>
    <row r="461" s="2" customFormat="1" ht="21.75" customHeight="1">
      <c r="A461" s="39"/>
      <c r="B461" s="40"/>
      <c r="C461" s="236" t="s">
        <v>691</v>
      </c>
      <c r="D461" s="236" t="s">
        <v>179</v>
      </c>
      <c r="E461" s="237" t="s">
        <v>692</v>
      </c>
      <c r="F461" s="238" t="s">
        <v>693</v>
      </c>
      <c r="G461" s="239" t="s">
        <v>227</v>
      </c>
      <c r="H461" s="240">
        <v>50.652000000000001</v>
      </c>
      <c r="I461" s="241"/>
      <c r="J461" s="242">
        <f>ROUND(I461*H461,2)</f>
        <v>0</v>
      </c>
      <c r="K461" s="238" t="s">
        <v>183</v>
      </c>
      <c r="L461" s="45"/>
      <c r="M461" s="304" t="s">
        <v>1</v>
      </c>
      <c r="N461" s="305" t="s">
        <v>41</v>
      </c>
      <c r="O461" s="306"/>
      <c r="P461" s="307">
        <f>O461*H461</f>
        <v>0</v>
      </c>
      <c r="Q461" s="307">
        <v>0</v>
      </c>
      <c r="R461" s="307">
        <f>Q461*H461</f>
        <v>0</v>
      </c>
      <c r="S461" s="307">
        <v>0</v>
      </c>
      <c r="T461" s="308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7" t="s">
        <v>217</v>
      </c>
      <c r="AT461" s="247" t="s">
        <v>179</v>
      </c>
      <c r="AU461" s="247" t="s">
        <v>86</v>
      </c>
      <c r="AY461" s="18" t="s">
        <v>177</v>
      </c>
      <c r="BE461" s="248">
        <f>IF(N461="základní",J461,0)</f>
        <v>0</v>
      </c>
      <c r="BF461" s="248">
        <f>IF(N461="snížená",J461,0)</f>
        <v>0</v>
      </c>
      <c r="BG461" s="248">
        <f>IF(N461="zákl. přenesená",J461,0)</f>
        <v>0</v>
      </c>
      <c r="BH461" s="248">
        <f>IF(N461="sníž. přenesená",J461,0)</f>
        <v>0</v>
      </c>
      <c r="BI461" s="248">
        <f>IF(N461="nulová",J461,0)</f>
        <v>0</v>
      </c>
      <c r="BJ461" s="18" t="s">
        <v>84</v>
      </c>
      <c r="BK461" s="248">
        <f>ROUND(I461*H461,2)</f>
        <v>0</v>
      </c>
      <c r="BL461" s="18" t="s">
        <v>217</v>
      </c>
      <c r="BM461" s="247" t="s">
        <v>694</v>
      </c>
    </row>
    <row r="462" s="2" customFormat="1" ht="6.96" customHeight="1">
      <c r="A462" s="39"/>
      <c r="B462" s="67"/>
      <c r="C462" s="68"/>
      <c r="D462" s="68"/>
      <c r="E462" s="68"/>
      <c r="F462" s="68"/>
      <c r="G462" s="68"/>
      <c r="H462" s="68"/>
      <c r="I462" s="184"/>
      <c r="J462" s="68"/>
      <c r="K462" s="68"/>
      <c r="L462" s="45"/>
      <c r="M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</row>
  </sheetData>
  <sheetProtection sheet="1" autoFilter="0" formatColumns="0" formatRows="0" objects="1" scenarios="1" spinCount="100000" saltValue="cficv96zm6D/BD35KQRJonN54wbED2Dg3Z5VLi6FsFZNpe4l1vgojWUcnwm1NfnjGQK0xhr7AYrbuolwbn4eiA==" hashValue="KHQDE8jSrsiiwg25SiOMnHYlQlfm+v2FB+8Wx9ueWmPJlWIMOPKIEJfppPzV624Qz+sS5RL8/bYP/joVmQaJOg==" algorithmName="SHA-512" password="CC35"/>
  <autoFilter ref="C133:K461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695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ROUND((SUM(BE124:BE190)),  2)</f>
        <v>0</v>
      </c>
      <c r="G33" s="39"/>
      <c r="H33" s="39"/>
      <c r="I33" s="163">
        <v>0.20999999999999999</v>
      </c>
      <c r="J33" s="162">
        <f>ROUND(((SUM(BE124:BE190))*I33),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ROUND((SUM(BF124:BF190)),  2)</f>
        <v>0</v>
      </c>
      <c r="G34" s="39"/>
      <c r="H34" s="39"/>
      <c r="I34" s="163">
        <v>0.14999999999999999</v>
      </c>
      <c r="J34" s="162">
        <f>ROUND(((SUM(BF124:BF190))*I34),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ROUND((SUM(BG124:BG190)),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ROUND((SUM(BH124:BH190)),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ROUND((SUM(BI124:BI190)),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SO-01B - ZTI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J125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J126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696</v>
      </c>
      <c r="E99" s="204"/>
      <c r="F99" s="204"/>
      <c r="G99" s="204"/>
      <c r="H99" s="204"/>
      <c r="I99" s="205"/>
      <c r="J99" s="206">
        <f>J136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4"/>
      <c r="C100" s="195"/>
      <c r="D100" s="196" t="s">
        <v>151</v>
      </c>
      <c r="E100" s="197"/>
      <c r="F100" s="197"/>
      <c r="G100" s="197"/>
      <c r="H100" s="197"/>
      <c r="I100" s="198"/>
      <c r="J100" s="199">
        <f>J138</f>
        <v>0</v>
      </c>
      <c r="K100" s="195"/>
      <c r="L100" s="20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1"/>
      <c r="C101" s="202"/>
      <c r="D101" s="203" t="s">
        <v>697</v>
      </c>
      <c r="E101" s="204"/>
      <c r="F101" s="204"/>
      <c r="G101" s="204"/>
      <c r="H101" s="204"/>
      <c r="I101" s="205"/>
      <c r="J101" s="206">
        <f>J139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698</v>
      </c>
      <c r="E102" s="204"/>
      <c r="F102" s="204"/>
      <c r="G102" s="204"/>
      <c r="H102" s="204"/>
      <c r="I102" s="205"/>
      <c r="J102" s="206">
        <f>J147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699</v>
      </c>
      <c r="E103" s="204"/>
      <c r="F103" s="204"/>
      <c r="G103" s="204"/>
      <c r="H103" s="204"/>
      <c r="I103" s="205"/>
      <c r="J103" s="206">
        <f>J165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700</v>
      </c>
      <c r="E104" s="204"/>
      <c r="F104" s="204"/>
      <c r="G104" s="204"/>
      <c r="H104" s="204"/>
      <c r="I104" s="205"/>
      <c r="J104" s="206">
        <f>J184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184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187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162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8" t="str">
        <f>E7</f>
        <v>Vybíralka 25</v>
      </c>
      <c r="F114" s="33"/>
      <c r="G114" s="33"/>
      <c r="H114" s="33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137</v>
      </c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SO-01B - ZTI</v>
      </c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148" t="s">
        <v>22</v>
      </c>
      <c r="J118" s="80" t="str">
        <f>IF(J12="","",J12)</f>
        <v>26. 3. 2020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24</v>
      </c>
      <c r="D120" s="41"/>
      <c r="E120" s="41"/>
      <c r="F120" s="28" t="str">
        <f>E15</f>
        <v>Městská část Praha 14</v>
      </c>
      <c r="G120" s="41"/>
      <c r="H120" s="41"/>
      <c r="I120" s="148" t="s">
        <v>31</v>
      </c>
      <c r="J120" s="37" t="str">
        <f>E21</f>
        <v>Dvořák architekti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148" t="s">
        <v>34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8"/>
      <c r="B123" s="209"/>
      <c r="C123" s="210" t="s">
        <v>163</v>
      </c>
      <c r="D123" s="211" t="s">
        <v>61</v>
      </c>
      <c r="E123" s="211" t="s">
        <v>57</v>
      </c>
      <c r="F123" s="211" t="s">
        <v>58</v>
      </c>
      <c r="G123" s="211" t="s">
        <v>164</v>
      </c>
      <c r="H123" s="211" t="s">
        <v>165</v>
      </c>
      <c r="I123" s="212" t="s">
        <v>166</v>
      </c>
      <c r="J123" s="211" t="s">
        <v>141</v>
      </c>
      <c r="K123" s="213" t="s">
        <v>167</v>
      </c>
      <c r="L123" s="214"/>
      <c r="M123" s="101" t="s">
        <v>1</v>
      </c>
      <c r="N123" s="102" t="s">
        <v>40</v>
      </c>
      <c r="O123" s="102" t="s">
        <v>168</v>
      </c>
      <c r="P123" s="102" t="s">
        <v>169</v>
      </c>
      <c r="Q123" s="102" t="s">
        <v>170</v>
      </c>
      <c r="R123" s="102" t="s">
        <v>171</v>
      </c>
      <c r="S123" s="102" t="s">
        <v>172</v>
      </c>
      <c r="T123" s="103" t="s">
        <v>173</v>
      </c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</row>
    <row r="124" s="2" customFormat="1" ht="22.8" customHeight="1">
      <c r="A124" s="39"/>
      <c r="B124" s="40"/>
      <c r="C124" s="108" t="s">
        <v>174</v>
      </c>
      <c r="D124" s="41"/>
      <c r="E124" s="41"/>
      <c r="F124" s="41"/>
      <c r="G124" s="41"/>
      <c r="H124" s="41"/>
      <c r="I124" s="145"/>
      <c r="J124" s="215">
        <f>BK124</f>
        <v>0</v>
      </c>
      <c r="K124" s="41"/>
      <c r="L124" s="45"/>
      <c r="M124" s="104"/>
      <c r="N124" s="216"/>
      <c r="O124" s="105"/>
      <c r="P124" s="217">
        <f>P125+P138</f>
        <v>0</v>
      </c>
      <c r="Q124" s="105"/>
      <c r="R124" s="217">
        <f>R125+R138</f>
        <v>0</v>
      </c>
      <c r="S124" s="105"/>
      <c r="T124" s="218">
        <f>T125+T138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143</v>
      </c>
      <c r="BK124" s="219">
        <f>BK125+BK138</f>
        <v>0</v>
      </c>
    </row>
    <row r="125" s="12" customFormat="1" ht="25.92" customHeight="1">
      <c r="A125" s="12"/>
      <c r="B125" s="220"/>
      <c r="C125" s="221"/>
      <c r="D125" s="222" t="s">
        <v>75</v>
      </c>
      <c r="E125" s="223" t="s">
        <v>175</v>
      </c>
      <c r="F125" s="223" t="s">
        <v>176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P126+P136</f>
        <v>0</v>
      </c>
      <c r="Q125" s="228"/>
      <c r="R125" s="229">
        <f>R126+R136</f>
        <v>0</v>
      </c>
      <c r="S125" s="228"/>
      <c r="T125" s="230">
        <f>T126+T136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75</v>
      </c>
      <c r="AU125" s="232" t="s">
        <v>76</v>
      </c>
      <c r="AY125" s="231" t="s">
        <v>177</v>
      </c>
      <c r="BK125" s="233">
        <f>BK126+BK136</f>
        <v>0</v>
      </c>
    </row>
    <row r="126" s="12" customFormat="1" ht="22.8" customHeight="1">
      <c r="A126" s="12"/>
      <c r="B126" s="220"/>
      <c r="C126" s="221"/>
      <c r="D126" s="222" t="s">
        <v>75</v>
      </c>
      <c r="E126" s="234" t="s">
        <v>84</v>
      </c>
      <c r="F126" s="234" t="s">
        <v>178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SUM(P127:P135)</f>
        <v>0</v>
      </c>
      <c r="Q126" s="228"/>
      <c r="R126" s="229">
        <f>SUM(R127:R135)</f>
        <v>0</v>
      </c>
      <c r="S126" s="228"/>
      <c r="T126" s="230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75</v>
      </c>
      <c r="AU126" s="232" t="s">
        <v>84</v>
      </c>
      <c r="AY126" s="231" t="s">
        <v>177</v>
      </c>
      <c r="BK126" s="233">
        <f>SUM(BK127:BK135)</f>
        <v>0</v>
      </c>
    </row>
    <row r="127" s="2" customFormat="1" ht="33" customHeight="1">
      <c r="A127" s="39"/>
      <c r="B127" s="40"/>
      <c r="C127" s="236" t="s">
        <v>84</v>
      </c>
      <c r="D127" s="236" t="s">
        <v>179</v>
      </c>
      <c r="E127" s="237" t="s">
        <v>701</v>
      </c>
      <c r="F127" s="238" t="s">
        <v>702</v>
      </c>
      <c r="G127" s="239" t="s">
        <v>182</v>
      </c>
      <c r="H127" s="240">
        <v>1.8959999999999999</v>
      </c>
      <c r="I127" s="241"/>
      <c r="J127" s="242">
        <f>ROUND(I127*H127,2)</f>
        <v>0</v>
      </c>
      <c r="K127" s="238" t="s">
        <v>183</v>
      </c>
      <c r="L127" s="45"/>
      <c r="M127" s="243" t="s">
        <v>1</v>
      </c>
      <c r="N127" s="244" t="s">
        <v>41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184</v>
      </c>
      <c r="AT127" s="247" t="s">
        <v>179</v>
      </c>
      <c r="AU127" s="247" t="s">
        <v>86</v>
      </c>
      <c r="AY127" s="18" t="s">
        <v>177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84</v>
      </c>
      <c r="BK127" s="248">
        <f>ROUND(I127*H127,2)</f>
        <v>0</v>
      </c>
      <c r="BL127" s="18" t="s">
        <v>184</v>
      </c>
      <c r="BM127" s="247" t="s">
        <v>86</v>
      </c>
    </row>
    <row r="128" s="15" customFormat="1">
      <c r="A128" s="15"/>
      <c r="B128" s="272"/>
      <c r="C128" s="273"/>
      <c r="D128" s="251" t="s">
        <v>185</v>
      </c>
      <c r="E128" s="274" t="s">
        <v>1</v>
      </c>
      <c r="F128" s="275" t="s">
        <v>703</v>
      </c>
      <c r="G128" s="273"/>
      <c r="H128" s="274" t="s">
        <v>1</v>
      </c>
      <c r="I128" s="276"/>
      <c r="J128" s="273"/>
      <c r="K128" s="273"/>
      <c r="L128" s="277"/>
      <c r="M128" s="278"/>
      <c r="N128" s="279"/>
      <c r="O128" s="279"/>
      <c r="P128" s="279"/>
      <c r="Q128" s="279"/>
      <c r="R128" s="279"/>
      <c r="S128" s="279"/>
      <c r="T128" s="28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1" t="s">
        <v>185</v>
      </c>
      <c r="AU128" s="281" t="s">
        <v>86</v>
      </c>
      <c r="AV128" s="15" t="s">
        <v>84</v>
      </c>
      <c r="AW128" s="15" t="s">
        <v>33</v>
      </c>
      <c r="AX128" s="15" t="s">
        <v>76</v>
      </c>
      <c r="AY128" s="281" t="s">
        <v>177</v>
      </c>
    </row>
    <row r="129" s="13" customFormat="1">
      <c r="A129" s="13"/>
      <c r="B129" s="249"/>
      <c r="C129" s="250"/>
      <c r="D129" s="251" t="s">
        <v>185</v>
      </c>
      <c r="E129" s="252" t="s">
        <v>1</v>
      </c>
      <c r="F129" s="253" t="s">
        <v>704</v>
      </c>
      <c r="G129" s="250"/>
      <c r="H129" s="254">
        <v>1.8959999999999999</v>
      </c>
      <c r="I129" s="255"/>
      <c r="J129" s="250"/>
      <c r="K129" s="250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185</v>
      </c>
      <c r="AU129" s="260" t="s">
        <v>86</v>
      </c>
      <c r="AV129" s="13" t="s">
        <v>86</v>
      </c>
      <c r="AW129" s="13" t="s">
        <v>33</v>
      </c>
      <c r="AX129" s="13" t="s">
        <v>76</v>
      </c>
      <c r="AY129" s="260" t="s">
        <v>177</v>
      </c>
    </row>
    <row r="130" s="14" customFormat="1">
      <c r="A130" s="14"/>
      <c r="B130" s="261"/>
      <c r="C130" s="262"/>
      <c r="D130" s="251" t="s">
        <v>185</v>
      </c>
      <c r="E130" s="263" t="s">
        <v>1</v>
      </c>
      <c r="F130" s="264" t="s">
        <v>187</v>
      </c>
      <c r="G130" s="262"/>
      <c r="H130" s="265">
        <v>1.8959999999999999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1" t="s">
        <v>185</v>
      </c>
      <c r="AU130" s="271" t="s">
        <v>86</v>
      </c>
      <c r="AV130" s="14" t="s">
        <v>184</v>
      </c>
      <c r="AW130" s="14" t="s">
        <v>33</v>
      </c>
      <c r="AX130" s="14" t="s">
        <v>84</v>
      </c>
      <c r="AY130" s="271" t="s">
        <v>177</v>
      </c>
    </row>
    <row r="131" s="2" customFormat="1" ht="44.25" customHeight="1">
      <c r="A131" s="39"/>
      <c r="B131" s="40"/>
      <c r="C131" s="236" t="s">
        <v>86</v>
      </c>
      <c r="D131" s="236" t="s">
        <v>179</v>
      </c>
      <c r="E131" s="237" t="s">
        <v>705</v>
      </c>
      <c r="F131" s="238" t="s">
        <v>706</v>
      </c>
      <c r="G131" s="239" t="s">
        <v>182</v>
      </c>
      <c r="H131" s="240">
        <v>1.8959999999999999</v>
      </c>
      <c r="I131" s="241"/>
      <c r="J131" s="242">
        <f>ROUND(I131*H131,2)</f>
        <v>0</v>
      </c>
      <c r="K131" s="238" t="s">
        <v>183</v>
      </c>
      <c r="L131" s="45"/>
      <c r="M131" s="243" t="s">
        <v>1</v>
      </c>
      <c r="N131" s="244" t="s">
        <v>41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184</v>
      </c>
      <c r="AT131" s="247" t="s">
        <v>179</v>
      </c>
      <c r="AU131" s="247" t="s">
        <v>86</v>
      </c>
      <c r="AY131" s="18" t="s">
        <v>177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84</v>
      </c>
      <c r="BK131" s="248">
        <f>ROUND(I131*H131,2)</f>
        <v>0</v>
      </c>
      <c r="BL131" s="18" t="s">
        <v>184</v>
      </c>
      <c r="BM131" s="247" t="s">
        <v>184</v>
      </c>
    </row>
    <row r="132" s="2" customFormat="1" ht="55.5" customHeight="1">
      <c r="A132" s="39"/>
      <c r="B132" s="40"/>
      <c r="C132" s="236" t="s">
        <v>192</v>
      </c>
      <c r="D132" s="236" t="s">
        <v>179</v>
      </c>
      <c r="E132" s="237" t="s">
        <v>707</v>
      </c>
      <c r="F132" s="238" t="s">
        <v>708</v>
      </c>
      <c r="G132" s="239" t="s">
        <v>182</v>
      </c>
      <c r="H132" s="240">
        <v>1.3</v>
      </c>
      <c r="I132" s="241"/>
      <c r="J132" s="242">
        <f>ROUND(I132*H132,2)</f>
        <v>0</v>
      </c>
      <c r="K132" s="238" t="s">
        <v>183</v>
      </c>
      <c r="L132" s="45"/>
      <c r="M132" s="243" t="s">
        <v>1</v>
      </c>
      <c r="N132" s="244" t="s">
        <v>41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184</v>
      </c>
      <c r="AT132" s="247" t="s">
        <v>179</v>
      </c>
      <c r="AU132" s="247" t="s">
        <v>86</v>
      </c>
      <c r="AY132" s="18" t="s">
        <v>177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84</v>
      </c>
      <c r="BK132" s="248">
        <f>ROUND(I132*H132,2)</f>
        <v>0</v>
      </c>
      <c r="BL132" s="18" t="s">
        <v>184</v>
      </c>
      <c r="BM132" s="247" t="s">
        <v>195</v>
      </c>
    </row>
    <row r="133" s="2" customFormat="1" ht="16.5" customHeight="1">
      <c r="A133" s="39"/>
      <c r="B133" s="40"/>
      <c r="C133" s="293" t="s">
        <v>184</v>
      </c>
      <c r="D133" s="293" t="s">
        <v>375</v>
      </c>
      <c r="E133" s="294" t="s">
        <v>709</v>
      </c>
      <c r="F133" s="295" t="s">
        <v>710</v>
      </c>
      <c r="G133" s="296" t="s">
        <v>242</v>
      </c>
      <c r="H133" s="297">
        <v>2.6000000000000001</v>
      </c>
      <c r="I133" s="298"/>
      <c r="J133" s="299">
        <f>ROUND(I133*H133,2)</f>
        <v>0</v>
      </c>
      <c r="K133" s="295" t="s">
        <v>183</v>
      </c>
      <c r="L133" s="300"/>
      <c r="M133" s="301" t="s">
        <v>1</v>
      </c>
      <c r="N133" s="302" t="s">
        <v>41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198</v>
      </c>
      <c r="AT133" s="247" t="s">
        <v>375</v>
      </c>
      <c r="AU133" s="247" t="s">
        <v>86</v>
      </c>
      <c r="AY133" s="18" t="s">
        <v>177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84</v>
      </c>
      <c r="BK133" s="248">
        <f>ROUND(I133*H133,2)</f>
        <v>0</v>
      </c>
      <c r="BL133" s="18" t="s">
        <v>184</v>
      </c>
      <c r="BM133" s="247" t="s">
        <v>198</v>
      </c>
    </row>
    <row r="134" s="13" customFormat="1">
      <c r="A134" s="13"/>
      <c r="B134" s="249"/>
      <c r="C134" s="250"/>
      <c r="D134" s="251" t="s">
        <v>185</v>
      </c>
      <c r="E134" s="252" t="s">
        <v>1</v>
      </c>
      <c r="F134" s="253" t="s">
        <v>711</v>
      </c>
      <c r="G134" s="250"/>
      <c r="H134" s="254">
        <v>2.6000000000000001</v>
      </c>
      <c r="I134" s="255"/>
      <c r="J134" s="250"/>
      <c r="K134" s="250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185</v>
      </c>
      <c r="AU134" s="260" t="s">
        <v>86</v>
      </c>
      <c r="AV134" s="13" t="s">
        <v>86</v>
      </c>
      <c r="AW134" s="13" t="s">
        <v>33</v>
      </c>
      <c r="AX134" s="13" t="s">
        <v>76</v>
      </c>
      <c r="AY134" s="260" t="s">
        <v>177</v>
      </c>
    </row>
    <row r="135" s="14" customFormat="1">
      <c r="A135" s="14"/>
      <c r="B135" s="261"/>
      <c r="C135" s="262"/>
      <c r="D135" s="251" t="s">
        <v>185</v>
      </c>
      <c r="E135" s="263" t="s">
        <v>1</v>
      </c>
      <c r="F135" s="264" t="s">
        <v>187</v>
      </c>
      <c r="G135" s="262"/>
      <c r="H135" s="265">
        <v>2.6000000000000001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185</v>
      </c>
      <c r="AU135" s="271" t="s">
        <v>86</v>
      </c>
      <c r="AV135" s="14" t="s">
        <v>184</v>
      </c>
      <c r="AW135" s="14" t="s">
        <v>33</v>
      </c>
      <c r="AX135" s="14" t="s">
        <v>84</v>
      </c>
      <c r="AY135" s="271" t="s">
        <v>177</v>
      </c>
    </row>
    <row r="136" s="12" customFormat="1" ht="22.8" customHeight="1">
      <c r="A136" s="12"/>
      <c r="B136" s="220"/>
      <c r="C136" s="221"/>
      <c r="D136" s="222" t="s">
        <v>75</v>
      </c>
      <c r="E136" s="234" t="s">
        <v>712</v>
      </c>
      <c r="F136" s="234" t="s">
        <v>713</v>
      </c>
      <c r="G136" s="221"/>
      <c r="H136" s="221"/>
      <c r="I136" s="224"/>
      <c r="J136" s="235">
        <f>BK136</f>
        <v>0</v>
      </c>
      <c r="K136" s="221"/>
      <c r="L136" s="226"/>
      <c r="M136" s="227"/>
      <c r="N136" s="228"/>
      <c r="O136" s="228"/>
      <c r="P136" s="229">
        <f>P137</f>
        <v>0</v>
      </c>
      <c r="Q136" s="228"/>
      <c r="R136" s="229">
        <f>R137</f>
        <v>0</v>
      </c>
      <c r="S136" s="228"/>
      <c r="T136" s="23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1" t="s">
        <v>84</v>
      </c>
      <c r="AT136" s="232" t="s">
        <v>75</v>
      </c>
      <c r="AU136" s="232" t="s">
        <v>84</v>
      </c>
      <c r="AY136" s="231" t="s">
        <v>177</v>
      </c>
      <c r="BK136" s="233">
        <f>BK137</f>
        <v>0</v>
      </c>
    </row>
    <row r="137" s="2" customFormat="1" ht="44.25" customHeight="1">
      <c r="A137" s="39"/>
      <c r="B137" s="40"/>
      <c r="C137" s="236" t="s">
        <v>202</v>
      </c>
      <c r="D137" s="236" t="s">
        <v>179</v>
      </c>
      <c r="E137" s="237" t="s">
        <v>714</v>
      </c>
      <c r="F137" s="238" t="s">
        <v>715</v>
      </c>
      <c r="G137" s="239" t="s">
        <v>242</v>
      </c>
      <c r="H137" s="240">
        <v>2.6000000000000001</v>
      </c>
      <c r="I137" s="241"/>
      <c r="J137" s="242">
        <f>ROUND(I137*H137,2)</f>
        <v>0</v>
      </c>
      <c r="K137" s="238" t="s">
        <v>183</v>
      </c>
      <c r="L137" s="45"/>
      <c r="M137" s="243" t="s">
        <v>1</v>
      </c>
      <c r="N137" s="244" t="s">
        <v>41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184</v>
      </c>
      <c r="AT137" s="247" t="s">
        <v>179</v>
      </c>
      <c r="AU137" s="247" t="s">
        <v>86</v>
      </c>
      <c r="AY137" s="18" t="s">
        <v>177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84</v>
      </c>
      <c r="BK137" s="248">
        <f>ROUND(I137*H137,2)</f>
        <v>0</v>
      </c>
      <c r="BL137" s="18" t="s">
        <v>184</v>
      </c>
      <c r="BM137" s="247" t="s">
        <v>205</v>
      </c>
    </row>
    <row r="138" s="12" customFormat="1" ht="25.92" customHeight="1">
      <c r="A138" s="12"/>
      <c r="B138" s="220"/>
      <c r="C138" s="221"/>
      <c r="D138" s="222" t="s">
        <v>75</v>
      </c>
      <c r="E138" s="223" t="s">
        <v>397</v>
      </c>
      <c r="F138" s="223" t="s">
        <v>398</v>
      </c>
      <c r="G138" s="221"/>
      <c r="H138" s="221"/>
      <c r="I138" s="224"/>
      <c r="J138" s="225">
        <f>BK138</f>
        <v>0</v>
      </c>
      <c r="K138" s="221"/>
      <c r="L138" s="226"/>
      <c r="M138" s="227"/>
      <c r="N138" s="228"/>
      <c r="O138" s="228"/>
      <c r="P138" s="229">
        <f>P139+P147+P165+P184</f>
        <v>0</v>
      </c>
      <c r="Q138" s="228"/>
      <c r="R138" s="229">
        <f>R139+R147+R165+R184</f>
        <v>0</v>
      </c>
      <c r="S138" s="228"/>
      <c r="T138" s="230">
        <f>T139+T147+T165+T184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1" t="s">
        <v>86</v>
      </c>
      <c r="AT138" s="232" t="s">
        <v>75</v>
      </c>
      <c r="AU138" s="232" t="s">
        <v>76</v>
      </c>
      <c r="AY138" s="231" t="s">
        <v>177</v>
      </c>
      <c r="BK138" s="233">
        <f>BK139+BK147+BK165+BK184</f>
        <v>0</v>
      </c>
    </row>
    <row r="139" s="12" customFormat="1" ht="22.8" customHeight="1">
      <c r="A139" s="12"/>
      <c r="B139" s="220"/>
      <c r="C139" s="221"/>
      <c r="D139" s="222" t="s">
        <v>75</v>
      </c>
      <c r="E139" s="234" t="s">
        <v>716</v>
      </c>
      <c r="F139" s="234" t="s">
        <v>717</v>
      </c>
      <c r="G139" s="221"/>
      <c r="H139" s="221"/>
      <c r="I139" s="224"/>
      <c r="J139" s="235">
        <f>BK139</f>
        <v>0</v>
      </c>
      <c r="K139" s="221"/>
      <c r="L139" s="226"/>
      <c r="M139" s="227"/>
      <c r="N139" s="228"/>
      <c r="O139" s="228"/>
      <c r="P139" s="229">
        <f>SUM(P140:P146)</f>
        <v>0</v>
      </c>
      <c r="Q139" s="228"/>
      <c r="R139" s="229">
        <f>SUM(R140:R146)</f>
        <v>0</v>
      </c>
      <c r="S139" s="228"/>
      <c r="T139" s="230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1" t="s">
        <v>86</v>
      </c>
      <c r="AT139" s="232" t="s">
        <v>75</v>
      </c>
      <c r="AU139" s="232" t="s">
        <v>84</v>
      </c>
      <c r="AY139" s="231" t="s">
        <v>177</v>
      </c>
      <c r="BK139" s="233">
        <f>SUM(BK140:BK146)</f>
        <v>0</v>
      </c>
    </row>
    <row r="140" s="2" customFormat="1" ht="16.5" customHeight="1">
      <c r="A140" s="39"/>
      <c r="B140" s="40"/>
      <c r="C140" s="236" t="s">
        <v>195</v>
      </c>
      <c r="D140" s="236" t="s">
        <v>179</v>
      </c>
      <c r="E140" s="237" t="s">
        <v>718</v>
      </c>
      <c r="F140" s="238" t="s">
        <v>719</v>
      </c>
      <c r="G140" s="239" t="s">
        <v>429</v>
      </c>
      <c r="H140" s="240">
        <v>6</v>
      </c>
      <c r="I140" s="241"/>
      <c r="J140" s="242">
        <f>ROUND(I140*H140,2)</f>
        <v>0</v>
      </c>
      <c r="K140" s="238" t="s">
        <v>183</v>
      </c>
      <c r="L140" s="45"/>
      <c r="M140" s="243" t="s">
        <v>1</v>
      </c>
      <c r="N140" s="244" t="s">
        <v>41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217</v>
      </c>
      <c r="AT140" s="247" t="s">
        <v>179</v>
      </c>
      <c r="AU140" s="247" t="s">
        <v>86</v>
      </c>
      <c r="AY140" s="18" t="s">
        <v>177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84</v>
      </c>
      <c r="BK140" s="248">
        <f>ROUND(I140*H140,2)</f>
        <v>0</v>
      </c>
      <c r="BL140" s="18" t="s">
        <v>217</v>
      </c>
      <c r="BM140" s="247" t="s">
        <v>208</v>
      </c>
    </row>
    <row r="141" s="2" customFormat="1" ht="21.75" customHeight="1">
      <c r="A141" s="39"/>
      <c r="B141" s="40"/>
      <c r="C141" s="236" t="s">
        <v>211</v>
      </c>
      <c r="D141" s="236" t="s">
        <v>179</v>
      </c>
      <c r="E141" s="237" t="s">
        <v>720</v>
      </c>
      <c r="F141" s="238" t="s">
        <v>721</v>
      </c>
      <c r="G141" s="239" t="s">
        <v>429</v>
      </c>
      <c r="H141" s="240">
        <v>15.800000000000001</v>
      </c>
      <c r="I141" s="241"/>
      <c r="J141" s="242">
        <f>ROUND(I141*H141,2)</f>
        <v>0</v>
      </c>
      <c r="K141" s="238" t="s">
        <v>183</v>
      </c>
      <c r="L141" s="45"/>
      <c r="M141" s="243" t="s">
        <v>1</v>
      </c>
      <c r="N141" s="244" t="s">
        <v>41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217</v>
      </c>
      <c r="AT141" s="247" t="s">
        <v>179</v>
      </c>
      <c r="AU141" s="247" t="s">
        <v>86</v>
      </c>
      <c r="AY141" s="18" t="s">
        <v>177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84</v>
      </c>
      <c r="BK141" s="248">
        <f>ROUND(I141*H141,2)</f>
        <v>0</v>
      </c>
      <c r="BL141" s="18" t="s">
        <v>217</v>
      </c>
      <c r="BM141" s="247" t="s">
        <v>214</v>
      </c>
    </row>
    <row r="142" s="2" customFormat="1" ht="21.75" customHeight="1">
      <c r="A142" s="39"/>
      <c r="B142" s="40"/>
      <c r="C142" s="236" t="s">
        <v>198</v>
      </c>
      <c r="D142" s="236" t="s">
        <v>179</v>
      </c>
      <c r="E142" s="237" t="s">
        <v>722</v>
      </c>
      <c r="F142" s="238" t="s">
        <v>723</v>
      </c>
      <c r="G142" s="239" t="s">
        <v>429</v>
      </c>
      <c r="H142" s="240">
        <v>9.1600000000000001</v>
      </c>
      <c r="I142" s="241"/>
      <c r="J142" s="242">
        <f>ROUND(I142*H142,2)</f>
        <v>0</v>
      </c>
      <c r="K142" s="238" t="s">
        <v>183</v>
      </c>
      <c r="L142" s="45"/>
      <c r="M142" s="243" t="s">
        <v>1</v>
      </c>
      <c r="N142" s="244" t="s">
        <v>41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217</v>
      </c>
      <c r="AT142" s="247" t="s">
        <v>179</v>
      </c>
      <c r="AU142" s="247" t="s">
        <v>86</v>
      </c>
      <c r="AY142" s="18" t="s">
        <v>177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84</v>
      </c>
      <c r="BK142" s="248">
        <f>ROUND(I142*H142,2)</f>
        <v>0</v>
      </c>
      <c r="BL142" s="18" t="s">
        <v>217</v>
      </c>
      <c r="BM142" s="247" t="s">
        <v>217</v>
      </c>
    </row>
    <row r="143" s="2" customFormat="1" ht="21.75" customHeight="1">
      <c r="A143" s="39"/>
      <c r="B143" s="40"/>
      <c r="C143" s="236" t="s">
        <v>219</v>
      </c>
      <c r="D143" s="236" t="s">
        <v>179</v>
      </c>
      <c r="E143" s="237" t="s">
        <v>724</v>
      </c>
      <c r="F143" s="238" t="s">
        <v>725</v>
      </c>
      <c r="G143" s="239" t="s">
        <v>288</v>
      </c>
      <c r="H143" s="240">
        <v>2</v>
      </c>
      <c r="I143" s="241"/>
      <c r="J143" s="242">
        <f>ROUND(I143*H143,2)</f>
        <v>0</v>
      </c>
      <c r="K143" s="238" t="s">
        <v>183</v>
      </c>
      <c r="L143" s="45"/>
      <c r="M143" s="243" t="s">
        <v>1</v>
      </c>
      <c r="N143" s="244" t="s">
        <v>41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217</v>
      </c>
      <c r="AT143" s="247" t="s">
        <v>179</v>
      </c>
      <c r="AU143" s="247" t="s">
        <v>86</v>
      </c>
      <c r="AY143" s="18" t="s">
        <v>177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84</v>
      </c>
      <c r="BK143" s="248">
        <f>ROUND(I143*H143,2)</f>
        <v>0</v>
      </c>
      <c r="BL143" s="18" t="s">
        <v>217</v>
      </c>
      <c r="BM143" s="247" t="s">
        <v>222</v>
      </c>
    </row>
    <row r="144" s="2" customFormat="1" ht="21.75" customHeight="1">
      <c r="A144" s="39"/>
      <c r="B144" s="40"/>
      <c r="C144" s="236" t="s">
        <v>205</v>
      </c>
      <c r="D144" s="236" t="s">
        <v>179</v>
      </c>
      <c r="E144" s="237" t="s">
        <v>726</v>
      </c>
      <c r="F144" s="238" t="s">
        <v>727</v>
      </c>
      <c r="G144" s="239" t="s">
        <v>288</v>
      </c>
      <c r="H144" s="240">
        <v>2</v>
      </c>
      <c r="I144" s="241"/>
      <c r="J144" s="242">
        <f>ROUND(I144*H144,2)</f>
        <v>0</v>
      </c>
      <c r="K144" s="238" t="s">
        <v>183</v>
      </c>
      <c r="L144" s="45"/>
      <c r="M144" s="243" t="s">
        <v>1</v>
      </c>
      <c r="N144" s="244" t="s">
        <v>41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217</v>
      </c>
      <c r="AT144" s="247" t="s">
        <v>179</v>
      </c>
      <c r="AU144" s="247" t="s">
        <v>86</v>
      </c>
      <c r="AY144" s="18" t="s">
        <v>177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84</v>
      </c>
      <c r="BK144" s="248">
        <f>ROUND(I144*H144,2)</f>
        <v>0</v>
      </c>
      <c r="BL144" s="18" t="s">
        <v>217</v>
      </c>
      <c r="BM144" s="247" t="s">
        <v>228</v>
      </c>
    </row>
    <row r="145" s="2" customFormat="1" ht="21.75" customHeight="1">
      <c r="A145" s="39"/>
      <c r="B145" s="40"/>
      <c r="C145" s="236" t="s">
        <v>236</v>
      </c>
      <c r="D145" s="236" t="s">
        <v>179</v>
      </c>
      <c r="E145" s="237" t="s">
        <v>728</v>
      </c>
      <c r="F145" s="238" t="s">
        <v>729</v>
      </c>
      <c r="G145" s="239" t="s">
        <v>429</v>
      </c>
      <c r="H145" s="240">
        <v>24.960000000000001</v>
      </c>
      <c r="I145" s="241"/>
      <c r="J145" s="242">
        <f>ROUND(I145*H145,2)</f>
        <v>0</v>
      </c>
      <c r="K145" s="238" t="s">
        <v>183</v>
      </c>
      <c r="L145" s="45"/>
      <c r="M145" s="243" t="s">
        <v>1</v>
      </c>
      <c r="N145" s="244" t="s">
        <v>41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217</v>
      </c>
      <c r="AT145" s="247" t="s">
        <v>179</v>
      </c>
      <c r="AU145" s="247" t="s">
        <v>86</v>
      </c>
      <c r="AY145" s="18" t="s">
        <v>177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84</v>
      </c>
      <c r="BK145" s="248">
        <f>ROUND(I145*H145,2)</f>
        <v>0</v>
      </c>
      <c r="BL145" s="18" t="s">
        <v>217</v>
      </c>
      <c r="BM145" s="247" t="s">
        <v>239</v>
      </c>
    </row>
    <row r="146" s="2" customFormat="1" ht="33" customHeight="1">
      <c r="A146" s="39"/>
      <c r="B146" s="40"/>
      <c r="C146" s="236" t="s">
        <v>208</v>
      </c>
      <c r="D146" s="236" t="s">
        <v>179</v>
      </c>
      <c r="E146" s="237" t="s">
        <v>730</v>
      </c>
      <c r="F146" s="238" t="s">
        <v>731</v>
      </c>
      <c r="G146" s="239" t="s">
        <v>447</v>
      </c>
      <c r="H146" s="303"/>
      <c r="I146" s="241"/>
      <c r="J146" s="242">
        <f>ROUND(I146*H146,2)</f>
        <v>0</v>
      </c>
      <c r="K146" s="238" t="s">
        <v>183</v>
      </c>
      <c r="L146" s="45"/>
      <c r="M146" s="243" t="s">
        <v>1</v>
      </c>
      <c r="N146" s="244" t="s">
        <v>41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217</v>
      </c>
      <c r="AT146" s="247" t="s">
        <v>179</v>
      </c>
      <c r="AU146" s="247" t="s">
        <v>86</v>
      </c>
      <c r="AY146" s="18" t="s">
        <v>177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84</v>
      </c>
      <c r="BK146" s="248">
        <f>ROUND(I146*H146,2)</f>
        <v>0</v>
      </c>
      <c r="BL146" s="18" t="s">
        <v>217</v>
      </c>
      <c r="BM146" s="247" t="s">
        <v>243</v>
      </c>
    </row>
    <row r="147" s="12" customFormat="1" ht="22.8" customHeight="1">
      <c r="A147" s="12"/>
      <c r="B147" s="220"/>
      <c r="C147" s="221"/>
      <c r="D147" s="222" t="s">
        <v>75</v>
      </c>
      <c r="E147" s="234" t="s">
        <v>732</v>
      </c>
      <c r="F147" s="234" t="s">
        <v>733</v>
      </c>
      <c r="G147" s="221"/>
      <c r="H147" s="221"/>
      <c r="I147" s="224"/>
      <c r="J147" s="235">
        <f>BK147</f>
        <v>0</v>
      </c>
      <c r="K147" s="221"/>
      <c r="L147" s="226"/>
      <c r="M147" s="227"/>
      <c r="N147" s="228"/>
      <c r="O147" s="228"/>
      <c r="P147" s="229">
        <f>SUM(P148:P164)</f>
        <v>0</v>
      </c>
      <c r="Q147" s="228"/>
      <c r="R147" s="229">
        <f>SUM(R148:R164)</f>
        <v>0</v>
      </c>
      <c r="S147" s="228"/>
      <c r="T147" s="230">
        <f>SUM(T148:T164)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1" t="s">
        <v>86</v>
      </c>
      <c r="AT147" s="232" t="s">
        <v>75</v>
      </c>
      <c r="AU147" s="232" t="s">
        <v>84</v>
      </c>
      <c r="AY147" s="231" t="s">
        <v>177</v>
      </c>
      <c r="BK147" s="233">
        <f>SUM(BK148:BK164)</f>
        <v>0</v>
      </c>
    </row>
    <row r="148" s="2" customFormat="1" ht="21.75" customHeight="1">
      <c r="A148" s="39"/>
      <c r="B148" s="40"/>
      <c r="C148" s="236" t="s">
        <v>244</v>
      </c>
      <c r="D148" s="236" t="s">
        <v>179</v>
      </c>
      <c r="E148" s="237" t="s">
        <v>734</v>
      </c>
      <c r="F148" s="238" t="s">
        <v>735</v>
      </c>
      <c r="G148" s="239" t="s">
        <v>429</v>
      </c>
      <c r="H148" s="240">
        <v>35</v>
      </c>
      <c r="I148" s="241"/>
      <c r="J148" s="242">
        <f>ROUND(I148*H148,2)</f>
        <v>0</v>
      </c>
      <c r="K148" s="238" t="s">
        <v>183</v>
      </c>
      <c r="L148" s="45"/>
      <c r="M148" s="243" t="s">
        <v>1</v>
      </c>
      <c r="N148" s="244" t="s">
        <v>41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217</v>
      </c>
      <c r="AT148" s="247" t="s">
        <v>179</v>
      </c>
      <c r="AU148" s="247" t="s">
        <v>86</v>
      </c>
      <c r="AY148" s="18" t="s">
        <v>177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84</v>
      </c>
      <c r="BK148" s="248">
        <f>ROUND(I148*H148,2)</f>
        <v>0</v>
      </c>
      <c r="BL148" s="18" t="s">
        <v>217</v>
      </c>
      <c r="BM148" s="247" t="s">
        <v>247</v>
      </c>
    </row>
    <row r="149" s="2" customFormat="1" ht="16.5" customHeight="1">
      <c r="A149" s="39"/>
      <c r="B149" s="40"/>
      <c r="C149" s="293" t="s">
        <v>214</v>
      </c>
      <c r="D149" s="293" t="s">
        <v>375</v>
      </c>
      <c r="E149" s="294" t="s">
        <v>736</v>
      </c>
      <c r="F149" s="295" t="s">
        <v>737</v>
      </c>
      <c r="G149" s="296" t="s">
        <v>429</v>
      </c>
      <c r="H149" s="297">
        <v>35</v>
      </c>
      <c r="I149" s="298"/>
      <c r="J149" s="299">
        <f>ROUND(I149*H149,2)</f>
        <v>0</v>
      </c>
      <c r="K149" s="295" t="s">
        <v>183</v>
      </c>
      <c r="L149" s="300"/>
      <c r="M149" s="301" t="s">
        <v>1</v>
      </c>
      <c r="N149" s="302" t="s">
        <v>41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260</v>
      </c>
      <c r="AT149" s="247" t="s">
        <v>375</v>
      </c>
      <c r="AU149" s="247" t="s">
        <v>86</v>
      </c>
      <c r="AY149" s="18" t="s">
        <v>177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84</v>
      </c>
      <c r="BK149" s="248">
        <f>ROUND(I149*H149,2)</f>
        <v>0</v>
      </c>
      <c r="BL149" s="18" t="s">
        <v>217</v>
      </c>
      <c r="BM149" s="247" t="s">
        <v>252</v>
      </c>
    </row>
    <row r="150" s="2" customFormat="1" ht="21.75" customHeight="1">
      <c r="A150" s="39"/>
      <c r="B150" s="40"/>
      <c r="C150" s="236" t="s">
        <v>8</v>
      </c>
      <c r="D150" s="236" t="s">
        <v>179</v>
      </c>
      <c r="E150" s="237" t="s">
        <v>738</v>
      </c>
      <c r="F150" s="238" t="s">
        <v>739</v>
      </c>
      <c r="G150" s="239" t="s">
        <v>429</v>
      </c>
      <c r="H150" s="240">
        <v>4</v>
      </c>
      <c r="I150" s="241"/>
      <c r="J150" s="242">
        <f>ROUND(I150*H150,2)</f>
        <v>0</v>
      </c>
      <c r="K150" s="238" t="s">
        <v>183</v>
      </c>
      <c r="L150" s="45"/>
      <c r="M150" s="243" t="s">
        <v>1</v>
      </c>
      <c r="N150" s="244" t="s">
        <v>41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217</v>
      </c>
      <c r="AT150" s="247" t="s">
        <v>179</v>
      </c>
      <c r="AU150" s="247" t="s">
        <v>86</v>
      </c>
      <c r="AY150" s="18" t="s">
        <v>177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84</v>
      </c>
      <c r="BK150" s="248">
        <f>ROUND(I150*H150,2)</f>
        <v>0</v>
      </c>
      <c r="BL150" s="18" t="s">
        <v>217</v>
      </c>
      <c r="BM150" s="247" t="s">
        <v>257</v>
      </c>
    </row>
    <row r="151" s="2" customFormat="1" ht="16.5" customHeight="1">
      <c r="A151" s="39"/>
      <c r="B151" s="40"/>
      <c r="C151" s="293" t="s">
        <v>217</v>
      </c>
      <c r="D151" s="293" t="s">
        <v>375</v>
      </c>
      <c r="E151" s="294" t="s">
        <v>740</v>
      </c>
      <c r="F151" s="295" t="s">
        <v>741</v>
      </c>
      <c r="G151" s="296" t="s">
        <v>429</v>
      </c>
      <c r="H151" s="297">
        <v>4</v>
      </c>
      <c r="I151" s="298"/>
      <c r="J151" s="299">
        <f>ROUND(I151*H151,2)</f>
        <v>0</v>
      </c>
      <c r="K151" s="295" t="s">
        <v>183</v>
      </c>
      <c r="L151" s="300"/>
      <c r="M151" s="301" t="s">
        <v>1</v>
      </c>
      <c r="N151" s="302" t="s">
        <v>41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260</v>
      </c>
      <c r="AT151" s="247" t="s">
        <v>375</v>
      </c>
      <c r="AU151" s="247" t="s">
        <v>86</v>
      </c>
      <c r="AY151" s="18" t="s">
        <v>177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84</v>
      </c>
      <c r="BK151" s="248">
        <f>ROUND(I151*H151,2)</f>
        <v>0</v>
      </c>
      <c r="BL151" s="18" t="s">
        <v>217</v>
      </c>
      <c r="BM151" s="247" t="s">
        <v>260</v>
      </c>
    </row>
    <row r="152" s="2" customFormat="1" ht="21.75" customHeight="1">
      <c r="A152" s="39"/>
      <c r="B152" s="40"/>
      <c r="C152" s="236" t="s">
        <v>263</v>
      </c>
      <c r="D152" s="236" t="s">
        <v>179</v>
      </c>
      <c r="E152" s="237" t="s">
        <v>742</v>
      </c>
      <c r="F152" s="238" t="s">
        <v>743</v>
      </c>
      <c r="G152" s="239" t="s">
        <v>744</v>
      </c>
      <c r="H152" s="240">
        <v>4</v>
      </c>
      <c r="I152" s="241"/>
      <c r="J152" s="242">
        <f>ROUND(I152*H152,2)</f>
        <v>0</v>
      </c>
      <c r="K152" s="238" t="s">
        <v>183</v>
      </c>
      <c r="L152" s="45"/>
      <c r="M152" s="243" t="s">
        <v>1</v>
      </c>
      <c r="N152" s="244" t="s">
        <v>41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217</v>
      </c>
      <c r="AT152" s="247" t="s">
        <v>179</v>
      </c>
      <c r="AU152" s="247" t="s">
        <v>86</v>
      </c>
      <c r="AY152" s="18" t="s">
        <v>177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84</v>
      </c>
      <c r="BK152" s="248">
        <f>ROUND(I152*H152,2)</f>
        <v>0</v>
      </c>
      <c r="BL152" s="18" t="s">
        <v>217</v>
      </c>
      <c r="BM152" s="247" t="s">
        <v>266</v>
      </c>
    </row>
    <row r="153" s="2" customFormat="1" ht="33" customHeight="1">
      <c r="A153" s="39"/>
      <c r="B153" s="40"/>
      <c r="C153" s="236" t="s">
        <v>222</v>
      </c>
      <c r="D153" s="236" t="s">
        <v>179</v>
      </c>
      <c r="E153" s="237" t="s">
        <v>745</v>
      </c>
      <c r="F153" s="238" t="s">
        <v>746</v>
      </c>
      <c r="G153" s="239" t="s">
        <v>744</v>
      </c>
      <c r="H153" s="240">
        <v>4</v>
      </c>
      <c r="I153" s="241"/>
      <c r="J153" s="242">
        <f>ROUND(I153*H153,2)</f>
        <v>0</v>
      </c>
      <c r="K153" s="238" t="s">
        <v>183</v>
      </c>
      <c r="L153" s="45"/>
      <c r="M153" s="243" t="s">
        <v>1</v>
      </c>
      <c r="N153" s="244" t="s">
        <v>41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217</v>
      </c>
      <c r="AT153" s="247" t="s">
        <v>179</v>
      </c>
      <c r="AU153" s="247" t="s">
        <v>86</v>
      </c>
      <c r="AY153" s="18" t="s">
        <v>177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84</v>
      </c>
      <c r="BK153" s="248">
        <f>ROUND(I153*H153,2)</f>
        <v>0</v>
      </c>
      <c r="BL153" s="18" t="s">
        <v>217</v>
      </c>
      <c r="BM153" s="247" t="s">
        <v>271</v>
      </c>
    </row>
    <row r="154" s="2" customFormat="1" ht="44.25" customHeight="1">
      <c r="A154" s="39"/>
      <c r="B154" s="40"/>
      <c r="C154" s="236" t="s">
        <v>273</v>
      </c>
      <c r="D154" s="236" t="s">
        <v>179</v>
      </c>
      <c r="E154" s="237" t="s">
        <v>747</v>
      </c>
      <c r="F154" s="238" t="s">
        <v>748</v>
      </c>
      <c r="G154" s="239" t="s">
        <v>429</v>
      </c>
      <c r="H154" s="240">
        <v>39</v>
      </c>
      <c r="I154" s="241"/>
      <c r="J154" s="242">
        <f>ROUND(I154*H154,2)</f>
        <v>0</v>
      </c>
      <c r="K154" s="238" t="s">
        <v>183</v>
      </c>
      <c r="L154" s="45"/>
      <c r="M154" s="243" t="s">
        <v>1</v>
      </c>
      <c r="N154" s="244" t="s">
        <v>41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217</v>
      </c>
      <c r="AT154" s="247" t="s">
        <v>179</v>
      </c>
      <c r="AU154" s="247" t="s">
        <v>86</v>
      </c>
      <c r="AY154" s="18" t="s">
        <v>177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84</v>
      </c>
      <c r="BK154" s="248">
        <f>ROUND(I154*H154,2)</f>
        <v>0</v>
      </c>
      <c r="BL154" s="18" t="s">
        <v>217</v>
      </c>
      <c r="BM154" s="247" t="s">
        <v>276</v>
      </c>
    </row>
    <row r="155" s="2" customFormat="1" ht="21.75" customHeight="1">
      <c r="A155" s="39"/>
      <c r="B155" s="40"/>
      <c r="C155" s="236" t="s">
        <v>228</v>
      </c>
      <c r="D155" s="236" t="s">
        <v>179</v>
      </c>
      <c r="E155" s="237" t="s">
        <v>749</v>
      </c>
      <c r="F155" s="238" t="s">
        <v>750</v>
      </c>
      <c r="G155" s="239" t="s">
        <v>288</v>
      </c>
      <c r="H155" s="240">
        <v>9</v>
      </c>
      <c r="I155" s="241"/>
      <c r="J155" s="242">
        <f>ROUND(I155*H155,2)</f>
        <v>0</v>
      </c>
      <c r="K155" s="238" t="s">
        <v>183</v>
      </c>
      <c r="L155" s="45"/>
      <c r="M155" s="243" t="s">
        <v>1</v>
      </c>
      <c r="N155" s="244" t="s">
        <v>41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217</v>
      </c>
      <c r="AT155" s="247" t="s">
        <v>179</v>
      </c>
      <c r="AU155" s="247" t="s">
        <v>86</v>
      </c>
      <c r="AY155" s="18" t="s">
        <v>177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84</v>
      </c>
      <c r="BK155" s="248">
        <f>ROUND(I155*H155,2)</f>
        <v>0</v>
      </c>
      <c r="BL155" s="18" t="s">
        <v>217</v>
      </c>
      <c r="BM155" s="247" t="s">
        <v>289</v>
      </c>
    </row>
    <row r="156" s="2" customFormat="1" ht="21.75" customHeight="1">
      <c r="A156" s="39"/>
      <c r="B156" s="40"/>
      <c r="C156" s="236" t="s">
        <v>7</v>
      </c>
      <c r="D156" s="236" t="s">
        <v>179</v>
      </c>
      <c r="E156" s="237" t="s">
        <v>751</v>
      </c>
      <c r="F156" s="238" t="s">
        <v>752</v>
      </c>
      <c r="G156" s="239" t="s">
        <v>288</v>
      </c>
      <c r="H156" s="240">
        <v>5</v>
      </c>
      <c r="I156" s="241"/>
      <c r="J156" s="242">
        <f>ROUND(I156*H156,2)</f>
        <v>0</v>
      </c>
      <c r="K156" s="238" t="s">
        <v>183</v>
      </c>
      <c r="L156" s="45"/>
      <c r="M156" s="243" t="s">
        <v>1</v>
      </c>
      <c r="N156" s="244" t="s">
        <v>41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217</v>
      </c>
      <c r="AT156" s="247" t="s">
        <v>179</v>
      </c>
      <c r="AU156" s="247" t="s">
        <v>86</v>
      </c>
      <c r="AY156" s="18" t="s">
        <v>177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84</v>
      </c>
      <c r="BK156" s="248">
        <f>ROUND(I156*H156,2)</f>
        <v>0</v>
      </c>
      <c r="BL156" s="18" t="s">
        <v>217</v>
      </c>
      <c r="BM156" s="247" t="s">
        <v>292</v>
      </c>
    </row>
    <row r="157" s="2" customFormat="1" ht="16.5" customHeight="1">
      <c r="A157" s="39"/>
      <c r="B157" s="40"/>
      <c r="C157" s="236" t="s">
        <v>239</v>
      </c>
      <c r="D157" s="236" t="s">
        <v>179</v>
      </c>
      <c r="E157" s="237" t="s">
        <v>753</v>
      </c>
      <c r="F157" s="238" t="s">
        <v>754</v>
      </c>
      <c r="G157" s="239" t="s">
        <v>755</v>
      </c>
      <c r="H157" s="240">
        <v>5</v>
      </c>
      <c r="I157" s="241"/>
      <c r="J157" s="242">
        <f>ROUND(I157*H157,2)</f>
        <v>0</v>
      </c>
      <c r="K157" s="238" t="s">
        <v>183</v>
      </c>
      <c r="L157" s="45"/>
      <c r="M157" s="243" t="s">
        <v>1</v>
      </c>
      <c r="N157" s="244" t="s">
        <v>41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217</v>
      </c>
      <c r="AT157" s="247" t="s">
        <v>179</v>
      </c>
      <c r="AU157" s="247" t="s">
        <v>86</v>
      </c>
      <c r="AY157" s="18" t="s">
        <v>177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84</v>
      </c>
      <c r="BK157" s="248">
        <f>ROUND(I157*H157,2)</f>
        <v>0</v>
      </c>
      <c r="BL157" s="18" t="s">
        <v>217</v>
      </c>
      <c r="BM157" s="247" t="s">
        <v>295</v>
      </c>
    </row>
    <row r="158" s="2" customFormat="1" ht="16.5" customHeight="1">
      <c r="A158" s="39"/>
      <c r="B158" s="40"/>
      <c r="C158" s="236" t="s">
        <v>297</v>
      </c>
      <c r="D158" s="236" t="s">
        <v>179</v>
      </c>
      <c r="E158" s="237" t="s">
        <v>756</v>
      </c>
      <c r="F158" s="238" t="s">
        <v>757</v>
      </c>
      <c r="G158" s="239" t="s">
        <v>288</v>
      </c>
      <c r="H158" s="240">
        <v>1</v>
      </c>
      <c r="I158" s="241"/>
      <c r="J158" s="242">
        <f>ROUND(I158*H158,2)</f>
        <v>0</v>
      </c>
      <c r="K158" s="238" t="s">
        <v>183</v>
      </c>
      <c r="L158" s="45"/>
      <c r="M158" s="243" t="s">
        <v>1</v>
      </c>
      <c r="N158" s="244" t="s">
        <v>41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217</v>
      </c>
      <c r="AT158" s="247" t="s">
        <v>179</v>
      </c>
      <c r="AU158" s="247" t="s">
        <v>86</v>
      </c>
      <c r="AY158" s="18" t="s">
        <v>177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84</v>
      </c>
      <c r="BK158" s="248">
        <f>ROUND(I158*H158,2)</f>
        <v>0</v>
      </c>
      <c r="BL158" s="18" t="s">
        <v>217</v>
      </c>
      <c r="BM158" s="247" t="s">
        <v>300</v>
      </c>
    </row>
    <row r="159" s="2" customFormat="1" ht="21.75" customHeight="1">
      <c r="A159" s="39"/>
      <c r="B159" s="40"/>
      <c r="C159" s="236" t="s">
        <v>243</v>
      </c>
      <c r="D159" s="236" t="s">
        <v>179</v>
      </c>
      <c r="E159" s="237" t="s">
        <v>758</v>
      </c>
      <c r="F159" s="238" t="s">
        <v>759</v>
      </c>
      <c r="G159" s="239" t="s">
        <v>744</v>
      </c>
      <c r="H159" s="240">
        <v>1</v>
      </c>
      <c r="I159" s="241"/>
      <c r="J159" s="242">
        <f>ROUND(I159*H159,2)</f>
        <v>0</v>
      </c>
      <c r="K159" s="238" t="s">
        <v>183</v>
      </c>
      <c r="L159" s="45"/>
      <c r="M159" s="243" t="s">
        <v>1</v>
      </c>
      <c r="N159" s="244" t="s">
        <v>41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217</v>
      </c>
      <c r="AT159" s="247" t="s">
        <v>179</v>
      </c>
      <c r="AU159" s="247" t="s">
        <v>86</v>
      </c>
      <c r="AY159" s="18" t="s">
        <v>177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84</v>
      </c>
      <c r="BK159" s="248">
        <f>ROUND(I159*H159,2)</f>
        <v>0</v>
      </c>
      <c r="BL159" s="18" t="s">
        <v>217</v>
      </c>
      <c r="BM159" s="247" t="s">
        <v>306</v>
      </c>
    </row>
    <row r="160" s="15" customFormat="1">
      <c r="A160" s="15"/>
      <c r="B160" s="272"/>
      <c r="C160" s="273"/>
      <c r="D160" s="251" t="s">
        <v>185</v>
      </c>
      <c r="E160" s="274" t="s">
        <v>1</v>
      </c>
      <c r="F160" s="275" t="s">
        <v>760</v>
      </c>
      <c r="G160" s="273"/>
      <c r="H160" s="274" t="s">
        <v>1</v>
      </c>
      <c r="I160" s="276"/>
      <c r="J160" s="273"/>
      <c r="K160" s="273"/>
      <c r="L160" s="277"/>
      <c r="M160" s="278"/>
      <c r="N160" s="279"/>
      <c r="O160" s="279"/>
      <c r="P160" s="279"/>
      <c r="Q160" s="279"/>
      <c r="R160" s="279"/>
      <c r="S160" s="279"/>
      <c r="T160" s="28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1" t="s">
        <v>185</v>
      </c>
      <c r="AU160" s="281" t="s">
        <v>86</v>
      </c>
      <c r="AV160" s="15" t="s">
        <v>84</v>
      </c>
      <c r="AW160" s="15" t="s">
        <v>33</v>
      </c>
      <c r="AX160" s="15" t="s">
        <v>76</v>
      </c>
      <c r="AY160" s="281" t="s">
        <v>177</v>
      </c>
    </row>
    <row r="161" s="13" customFormat="1">
      <c r="A161" s="13"/>
      <c r="B161" s="249"/>
      <c r="C161" s="250"/>
      <c r="D161" s="251" t="s">
        <v>185</v>
      </c>
      <c r="E161" s="252" t="s">
        <v>1</v>
      </c>
      <c r="F161" s="253" t="s">
        <v>84</v>
      </c>
      <c r="G161" s="250"/>
      <c r="H161" s="254">
        <v>1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185</v>
      </c>
      <c r="AU161" s="260" t="s">
        <v>86</v>
      </c>
      <c r="AV161" s="13" t="s">
        <v>86</v>
      </c>
      <c r="AW161" s="13" t="s">
        <v>33</v>
      </c>
      <c r="AX161" s="13" t="s">
        <v>76</v>
      </c>
      <c r="AY161" s="260" t="s">
        <v>177</v>
      </c>
    </row>
    <row r="162" s="14" customFormat="1">
      <c r="A162" s="14"/>
      <c r="B162" s="261"/>
      <c r="C162" s="262"/>
      <c r="D162" s="251" t="s">
        <v>185</v>
      </c>
      <c r="E162" s="263" t="s">
        <v>1</v>
      </c>
      <c r="F162" s="264" t="s">
        <v>187</v>
      </c>
      <c r="G162" s="262"/>
      <c r="H162" s="265">
        <v>1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185</v>
      </c>
      <c r="AU162" s="271" t="s">
        <v>86</v>
      </c>
      <c r="AV162" s="14" t="s">
        <v>184</v>
      </c>
      <c r="AW162" s="14" t="s">
        <v>33</v>
      </c>
      <c r="AX162" s="14" t="s">
        <v>84</v>
      </c>
      <c r="AY162" s="271" t="s">
        <v>177</v>
      </c>
    </row>
    <row r="163" s="2" customFormat="1" ht="21.75" customHeight="1">
      <c r="A163" s="39"/>
      <c r="B163" s="40"/>
      <c r="C163" s="236" t="s">
        <v>309</v>
      </c>
      <c r="D163" s="236" t="s">
        <v>179</v>
      </c>
      <c r="E163" s="237" t="s">
        <v>761</v>
      </c>
      <c r="F163" s="238" t="s">
        <v>762</v>
      </c>
      <c r="G163" s="239" t="s">
        <v>429</v>
      </c>
      <c r="H163" s="240">
        <v>39</v>
      </c>
      <c r="I163" s="241"/>
      <c r="J163" s="242">
        <f>ROUND(I163*H163,2)</f>
        <v>0</v>
      </c>
      <c r="K163" s="238" t="s">
        <v>183</v>
      </c>
      <c r="L163" s="45"/>
      <c r="M163" s="243" t="s">
        <v>1</v>
      </c>
      <c r="N163" s="244" t="s">
        <v>41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217</v>
      </c>
      <c r="AT163" s="247" t="s">
        <v>179</v>
      </c>
      <c r="AU163" s="247" t="s">
        <v>86</v>
      </c>
      <c r="AY163" s="18" t="s">
        <v>177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84</v>
      </c>
      <c r="BK163" s="248">
        <f>ROUND(I163*H163,2)</f>
        <v>0</v>
      </c>
      <c r="BL163" s="18" t="s">
        <v>217</v>
      </c>
      <c r="BM163" s="247" t="s">
        <v>312</v>
      </c>
    </row>
    <row r="164" s="2" customFormat="1" ht="33" customHeight="1">
      <c r="A164" s="39"/>
      <c r="B164" s="40"/>
      <c r="C164" s="236" t="s">
        <v>247</v>
      </c>
      <c r="D164" s="236" t="s">
        <v>179</v>
      </c>
      <c r="E164" s="237" t="s">
        <v>763</v>
      </c>
      <c r="F164" s="238" t="s">
        <v>764</v>
      </c>
      <c r="G164" s="239" t="s">
        <v>447</v>
      </c>
      <c r="H164" s="303"/>
      <c r="I164" s="241"/>
      <c r="J164" s="242">
        <f>ROUND(I164*H164,2)</f>
        <v>0</v>
      </c>
      <c r="K164" s="238" t="s">
        <v>183</v>
      </c>
      <c r="L164" s="45"/>
      <c r="M164" s="243" t="s">
        <v>1</v>
      </c>
      <c r="N164" s="244" t="s">
        <v>41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217</v>
      </c>
      <c r="AT164" s="247" t="s">
        <v>179</v>
      </c>
      <c r="AU164" s="247" t="s">
        <v>86</v>
      </c>
      <c r="AY164" s="18" t="s">
        <v>177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84</v>
      </c>
      <c r="BK164" s="248">
        <f>ROUND(I164*H164,2)</f>
        <v>0</v>
      </c>
      <c r="BL164" s="18" t="s">
        <v>217</v>
      </c>
      <c r="BM164" s="247" t="s">
        <v>319</v>
      </c>
    </row>
    <row r="165" s="12" customFormat="1" ht="22.8" customHeight="1">
      <c r="A165" s="12"/>
      <c r="B165" s="220"/>
      <c r="C165" s="221"/>
      <c r="D165" s="222" t="s">
        <v>75</v>
      </c>
      <c r="E165" s="234" t="s">
        <v>765</v>
      </c>
      <c r="F165" s="234" t="s">
        <v>766</v>
      </c>
      <c r="G165" s="221"/>
      <c r="H165" s="221"/>
      <c r="I165" s="224"/>
      <c r="J165" s="235">
        <f>BK165</f>
        <v>0</v>
      </c>
      <c r="K165" s="221"/>
      <c r="L165" s="226"/>
      <c r="M165" s="227"/>
      <c r="N165" s="228"/>
      <c r="O165" s="228"/>
      <c r="P165" s="229">
        <f>SUM(P166:P183)</f>
        <v>0</v>
      </c>
      <c r="Q165" s="228"/>
      <c r="R165" s="229">
        <f>SUM(R166:R183)</f>
        <v>0</v>
      </c>
      <c r="S165" s="228"/>
      <c r="T165" s="230">
        <f>SUM(T166:T183)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1" t="s">
        <v>86</v>
      </c>
      <c r="AT165" s="232" t="s">
        <v>75</v>
      </c>
      <c r="AU165" s="232" t="s">
        <v>84</v>
      </c>
      <c r="AY165" s="231" t="s">
        <v>177</v>
      </c>
      <c r="BK165" s="233">
        <f>SUM(BK166:BK183)</f>
        <v>0</v>
      </c>
    </row>
    <row r="166" s="2" customFormat="1" ht="21.75" customHeight="1">
      <c r="A166" s="39"/>
      <c r="B166" s="40"/>
      <c r="C166" s="236" t="s">
        <v>325</v>
      </c>
      <c r="D166" s="236" t="s">
        <v>179</v>
      </c>
      <c r="E166" s="237" t="s">
        <v>767</v>
      </c>
      <c r="F166" s="238" t="s">
        <v>768</v>
      </c>
      <c r="G166" s="239" t="s">
        <v>288</v>
      </c>
      <c r="H166" s="240">
        <v>4</v>
      </c>
      <c r="I166" s="241"/>
      <c r="J166" s="242">
        <f>ROUND(I166*H166,2)</f>
        <v>0</v>
      </c>
      <c r="K166" s="238" t="s">
        <v>183</v>
      </c>
      <c r="L166" s="45"/>
      <c r="M166" s="243" t="s">
        <v>1</v>
      </c>
      <c r="N166" s="244" t="s">
        <v>41</v>
      </c>
      <c r="O166" s="92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217</v>
      </c>
      <c r="AT166" s="247" t="s">
        <v>179</v>
      </c>
      <c r="AU166" s="247" t="s">
        <v>86</v>
      </c>
      <c r="AY166" s="18" t="s">
        <v>177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84</v>
      </c>
      <c r="BK166" s="248">
        <f>ROUND(I166*H166,2)</f>
        <v>0</v>
      </c>
      <c r="BL166" s="18" t="s">
        <v>217</v>
      </c>
      <c r="BM166" s="247" t="s">
        <v>328</v>
      </c>
    </row>
    <row r="167" s="2" customFormat="1" ht="21.75" customHeight="1">
      <c r="A167" s="39"/>
      <c r="B167" s="40"/>
      <c r="C167" s="293" t="s">
        <v>252</v>
      </c>
      <c r="D167" s="293" t="s">
        <v>375</v>
      </c>
      <c r="E167" s="294" t="s">
        <v>769</v>
      </c>
      <c r="F167" s="295" t="s">
        <v>770</v>
      </c>
      <c r="G167" s="296" t="s">
        <v>288</v>
      </c>
      <c r="H167" s="297">
        <v>3</v>
      </c>
      <c r="I167" s="298"/>
      <c r="J167" s="299">
        <f>ROUND(I167*H167,2)</f>
        <v>0</v>
      </c>
      <c r="K167" s="295" t="s">
        <v>183</v>
      </c>
      <c r="L167" s="300"/>
      <c r="M167" s="301" t="s">
        <v>1</v>
      </c>
      <c r="N167" s="302" t="s">
        <v>41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260</v>
      </c>
      <c r="AT167" s="247" t="s">
        <v>375</v>
      </c>
      <c r="AU167" s="247" t="s">
        <v>86</v>
      </c>
      <c r="AY167" s="18" t="s">
        <v>177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84</v>
      </c>
      <c r="BK167" s="248">
        <f>ROUND(I167*H167,2)</f>
        <v>0</v>
      </c>
      <c r="BL167" s="18" t="s">
        <v>217</v>
      </c>
      <c r="BM167" s="247" t="s">
        <v>331</v>
      </c>
    </row>
    <row r="168" s="2" customFormat="1" ht="21.75" customHeight="1">
      <c r="A168" s="39"/>
      <c r="B168" s="40"/>
      <c r="C168" s="293" t="s">
        <v>334</v>
      </c>
      <c r="D168" s="293" t="s">
        <v>375</v>
      </c>
      <c r="E168" s="294" t="s">
        <v>771</v>
      </c>
      <c r="F168" s="295" t="s">
        <v>772</v>
      </c>
      <c r="G168" s="296" t="s">
        <v>288</v>
      </c>
      <c r="H168" s="297">
        <v>1</v>
      </c>
      <c r="I168" s="298"/>
      <c r="J168" s="299">
        <f>ROUND(I168*H168,2)</f>
        <v>0</v>
      </c>
      <c r="K168" s="295" t="s">
        <v>183</v>
      </c>
      <c r="L168" s="300"/>
      <c r="M168" s="301" t="s">
        <v>1</v>
      </c>
      <c r="N168" s="302" t="s">
        <v>41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260</v>
      </c>
      <c r="AT168" s="247" t="s">
        <v>375</v>
      </c>
      <c r="AU168" s="247" t="s">
        <v>86</v>
      </c>
      <c r="AY168" s="18" t="s">
        <v>177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84</v>
      </c>
      <c r="BK168" s="248">
        <f>ROUND(I168*H168,2)</f>
        <v>0</v>
      </c>
      <c r="BL168" s="18" t="s">
        <v>217</v>
      </c>
      <c r="BM168" s="247" t="s">
        <v>337</v>
      </c>
    </row>
    <row r="169" s="2" customFormat="1" ht="21.75" customHeight="1">
      <c r="A169" s="39"/>
      <c r="B169" s="40"/>
      <c r="C169" s="236" t="s">
        <v>257</v>
      </c>
      <c r="D169" s="236" t="s">
        <v>179</v>
      </c>
      <c r="E169" s="237" t="s">
        <v>773</v>
      </c>
      <c r="F169" s="238" t="s">
        <v>774</v>
      </c>
      <c r="G169" s="239" t="s">
        <v>744</v>
      </c>
      <c r="H169" s="240">
        <v>1</v>
      </c>
      <c r="I169" s="241"/>
      <c r="J169" s="242">
        <f>ROUND(I169*H169,2)</f>
        <v>0</v>
      </c>
      <c r="K169" s="238" t="s">
        <v>183</v>
      </c>
      <c r="L169" s="45"/>
      <c r="M169" s="243" t="s">
        <v>1</v>
      </c>
      <c r="N169" s="244" t="s">
        <v>41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217</v>
      </c>
      <c r="AT169" s="247" t="s">
        <v>179</v>
      </c>
      <c r="AU169" s="247" t="s">
        <v>86</v>
      </c>
      <c r="AY169" s="18" t="s">
        <v>177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84</v>
      </c>
      <c r="BK169" s="248">
        <f>ROUND(I169*H169,2)</f>
        <v>0</v>
      </c>
      <c r="BL169" s="18" t="s">
        <v>217</v>
      </c>
      <c r="BM169" s="247" t="s">
        <v>343</v>
      </c>
    </row>
    <row r="170" s="2" customFormat="1" ht="16.5" customHeight="1">
      <c r="A170" s="39"/>
      <c r="B170" s="40"/>
      <c r="C170" s="236" t="s">
        <v>350</v>
      </c>
      <c r="D170" s="236" t="s">
        <v>179</v>
      </c>
      <c r="E170" s="237" t="s">
        <v>775</v>
      </c>
      <c r="F170" s="238" t="s">
        <v>776</v>
      </c>
      <c r="G170" s="239" t="s">
        <v>744</v>
      </c>
      <c r="H170" s="240">
        <v>5</v>
      </c>
      <c r="I170" s="241"/>
      <c r="J170" s="242">
        <f>ROUND(I170*H170,2)</f>
        <v>0</v>
      </c>
      <c r="K170" s="238" t="s">
        <v>183</v>
      </c>
      <c r="L170" s="45"/>
      <c r="M170" s="243" t="s">
        <v>1</v>
      </c>
      <c r="N170" s="244" t="s">
        <v>41</v>
      </c>
      <c r="O170" s="92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217</v>
      </c>
      <c r="AT170" s="247" t="s">
        <v>179</v>
      </c>
      <c r="AU170" s="247" t="s">
        <v>86</v>
      </c>
      <c r="AY170" s="18" t="s">
        <v>177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84</v>
      </c>
      <c r="BK170" s="248">
        <f>ROUND(I170*H170,2)</f>
        <v>0</v>
      </c>
      <c r="BL170" s="18" t="s">
        <v>217</v>
      </c>
      <c r="BM170" s="247" t="s">
        <v>353</v>
      </c>
    </row>
    <row r="171" s="2" customFormat="1" ht="21.75" customHeight="1">
      <c r="A171" s="39"/>
      <c r="B171" s="40"/>
      <c r="C171" s="293" t="s">
        <v>260</v>
      </c>
      <c r="D171" s="293" t="s">
        <v>375</v>
      </c>
      <c r="E171" s="294" t="s">
        <v>777</v>
      </c>
      <c r="F171" s="295" t="s">
        <v>778</v>
      </c>
      <c r="G171" s="296" t="s">
        <v>288</v>
      </c>
      <c r="H171" s="297">
        <v>5</v>
      </c>
      <c r="I171" s="298"/>
      <c r="J171" s="299">
        <f>ROUND(I171*H171,2)</f>
        <v>0</v>
      </c>
      <c r="K171" s="295" t="s">
        <v>183</v>
      </c>
      <c r="L171" s="300"/>
      <c r="M171" s="301" t="s">
        <v>1</v>
      </c>
      <c r="N171" s="302" t="s">
        <v>41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260</v>
      </c>
      <c r="AT171" s="247" t="s">
        <v>375</v>
      </c>
      <c r="AU171" s="247" t="s">
        <v>86</v>
      </c>
      <c r="AY171" s="18" t="s">
        <v>177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84</v>
      </c>
      <c r="BK171" s="248">
        <f>ROUND(I171*H171,2)</f>
        <v>0</v>
      </c>
      <c r="BL171" s="18" t="s">
        <v>217</v>
      </c>
      <c r="BM171" s="247" t="s">
        <v>356</v>
      </c>
    </row>
    <row r="172" s="2" customFormat="1" ht="21.75" customHeight="1">
      <c r="A172" s="39"/>
      <c r="B172" s="40"/>
      <c r="C172" s="236" t="s">
        <v>357</v>
      </c>
      <c r="D172" s="236" t="s">
        <v>179</v>
      </c>
      <c r="E172" s="237" t="s">
        <v>779</v>
      </c>
      <c r="F172" s="238" t="s">
        <v>780</v>
      </c>
      <c r="G172" s="239" t="s">
        <v>744</v>
      </c>
      <c r="H172" s="240">
        <v>3</v>
      </c>
      <c r="I172" s="241"/>
      <c r="J172" s="242">
        <f>ROUND(I172*H172,2)</f>
        <v>0</v>
      </c>
      <c r="K172" s="238" t="s">
        <v>183</v>
      </c>
      <c r="L172" s="45"/>
      <c r="M172" s="243" t="s">
        <v>1</v>
      </c>
      <c r="N172" s="244" t="s">
        <v>41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217</v>
      </c>
      <c r="AT172" s="247" t="s">
        <v>179</v>
      </c>
      <c r="AU172" s="247" t="s">
        <v>86</v>
      </c>
      <c r="AY172" s="18" t="s">
        <v>177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84</v>
      </c>
      <c r="BK172" s="248">
        <f>ROUND(I172*H172,2)</f>
        <v>0</v>
      </c>
      <c r="BL172" s="18" t="s">
        <v>217</v>
      </c>
      <c r="BM172" s="247" t="s">
        <v>360</v>
      </c>
    </row>
    <row r="173" s="2" customFormat="1" ht="21.75" customHeight="1">
      <c r="A173" s="39"/>
      <c r="B173" s="40"/>
      <c r="C173" s="236" t="s">
        <v>266</v>
      </c>
      <c r="D173" s="236" t="s">
        <v>179</v>
      </c>
      <c r="E173" s="237" t="s">
        <v>781</v>
      </c>
      <c r="F173" s="238" t="s">
        <v>782</v>
      </c>
      <c r="G173" s="239" t="s">
        <v>744</v>
      </c>
      <c r="H173" s="240">
        <v>4</v>
      </c>
      <c r="I173" s="241"/>
      <c r="J173" s="242">
        <f>ROUND(I173*H173,2)</f>
        <v>0</v>
      </c>
      <c r="K173" s="238" t="s">
        <v>183</v>
      </c>
      <c r="L173" s="45"/>
      <c r="M173" s="243" t="s">
        <v>1</v>
      </c>
      <c r="N173" s="244" t="s">
        <v>41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217</v>
      </c>
      <c r="AT173" s="247" t="s">
        <v>179</v>
      </c>
      <c r="AU173" s="247" t="s">
        <v>86</v>
      </c>
      <c r="AY173" s="18" t="s">
        <v>177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84</v>
      </c>
      <c r="BK173" s="248">
        <f>ROUND(I173*H173,2)</f>
        <v>0</v>
      </c>
      <c r="BL173" s="18" t="s">
        <v>217</v>
      </c>
      <c r="BM173" s="247" t="s">
        <v>366</v>
      </c>
    </row>
    <row r="174" s="2" customFormat="1" ht="21.75" customHeight="1">
      <c r="A174" s="39"/>
      <c r="B174" s="40"/>
      <c r="C174" s="236" t="s">
        <v>367</v>
      </c>
      <c r="D174" s="236" t="s">
        <v>179</v>
      </c>
      <c r="E174" s="237" t="s">
        <v>783</v>
      </c>
      <c r="F174" s="238" t="s">
        <v>784</v>
      </c>
      <c r="G174" s="239" t="s">
        <v>744</v>
      </c>
      <c r="H174" s="240">
        <v>2</v>
      </c>
      <c r="I174" s="241"/>
      <c r="J174" s="242">
        <f>ROUND(I174*H174,2)</f>
        <v>0</v>
      </c>
      <c r="K174" s="238" t="s">
        <v>183</v>
      </c>
      <c r="L174" s="45"/>
      <c r="M174" s="243" t="s">
        <v>1</v>
      </c>
      <c r="N174" s="244" t="s">
        <v>41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217</v>
      </c>
      <c r="AT174" s="247" t="s">
        <v>179</v>
      </c>
      <c r="AU174" s="247" t="s">
        <v>86</v>
      </c>
      <c r="AY174" s="18" t="s">
        <v>177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84</v>
      </c>
      <c r="BK174" s="248">
        <f>ROUND(I174*H174,2)</f>
        <v>0</v>
      </c>
      <c r="BL174" s="18" t="s">
        <v>217</v>
      </c>
      <c r="BM174" s="247" t="s">
        <v>370</v>
      </c>
    </row>
    <row r="175" s="2" customFormat="1" ht="21.75" customHeight="1">
      <c r="A175" s="39"/>
      <c r="B175" s="40"/>
      <c r="C175" s="236" t="s">
        <v>271</v>
      </c>
      <c r="D175" s="236" t="s">
        <v>179</v>
      </c>
      <c r="E175" s="237" t="s">
        <v>785</v>
      </c>
      <c r="F175" s="238" t="s">
        <v>786</v>
      </c>
      <c r="G175" s="239" t="s">
        <v>744</v>
      </c>
      <c r="H175" s="240">
        <v>1</v>
      </c>
      <c r="I175" s="241"/>
      <c r="J175" s="242">
        <f>ROUND(I175*H175,2)</f>
        <v>0</v>
      </c>
      <c r="K175" s="238" t="s">
        <v>183</v>
      </c>
      <c r="L175" s="45"/>
      <c r="M175" s="243" t="s">
        <v>1</v>
      </c>
      <c r="N175" s="244" t="s">
        <v>41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217</v>
      </c>
      <c r="AT175" s="247" t="s">
        <v>179</v>
      </c>
      <c r="AU175" s="247" t="s">
        <v>86</v>
      </c>
      <c r="AY175" s="18" t="s">
        <v>177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84</v>
      </c>
      <c r="BK175" s="248">
        <f>ROUND(I175*H175,2)</f>
        <v>0</v>
      </c>
      <c r="BL175" s="18" t="s">
        <v>217</v>
      </c>
      <c r="BM175" s="247" t="s">
        <v>373</v>
      </c>
    </row>
    <row r="176" s="2" customFormat="1" ht="21.75" customHeight="1">
      <c r="A176" s="39"/>
      <c r="B176" s="40"/>
      <c r="C176" s="236" t="s">
        <v>374</v>
      </c>
      <c r="D176" s="236" t="s">
        <v>179</v>
      </c>
      <c r="E176" s="237" t="s">
        <v>787</v>
      </c>
      <c r="F176" s="238" t="s">
        <v>788</v>
      </c>
      <c r="G176" s="239" t="s">
        <v>744</v>
      </c>
      <c r="H176" s="240">
        <v>2</v>
      </c>
      <c r="I176" s="241"/>
      <c r="J176" s="242">
        <f>ROUND(I176*H176,2)</f>
        <v>0</v>
      </c>
      <c r="K176" s="238" t="s">
        <v>183</v>
      </c>
      <c r="L176" s="45"/>
      <c r="M176" s="243" t="s">
        <v>1</v>
      </c>
      <c r="N176" s="244" t="s">
        <v>41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217</v>
      </c>
      <c r="AT176" s="247" t="s">
        <v>179</v>
      </c>
      <c r="AU176" s="247" t="s">
        <v>86</v>
      </c>
      <c r="AY176" s="18" t="s">
        <v>177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84</v>
      </c>
      <c r="BK176" s="248">
        <f>ROUND(I176*H176,2)</f>
        <v>0</v>
      </c>
      <c r="BL176" s="18" t="s">
        <v>217</v>
      </c>
      <c r="BM176" s="247" t="s">
        <v>378</v>
      </c>
    </row>
    <row r="177" s="2" customFormat="1" ht="21.75" customHeight="1">
      <c r="A177" s="39"/>
      <c r="B177" s="40"/>
      <c r="C177" s="236" t="s">
        <v>276</v>
      </c>
      <c r="D177" s="236" t="s">
        <v>179</v>
      </c>
      <c r="E177" s="237" t="s">
        <v>789</v>
      </c>
      <c r="F177" s="238" t="s">
        <v>790</v>
      </c>
      <c r="G177" s="239" t="s">
        <v>744</v>
      </c>
      <c r="H177" s="240">
        <v>3</v>
      </c>
      <c r="I177" s="241"/>
      <c r="J177" s="242">
        <f>ROUND(I177*H177,2)</f>
        <v>0</v>
      </c>
      <c r="K177" s="238" t="s">
        <v>183</v>
      </c>
      <c r="L177" s="45"/>
      <c r="M177" s="243" t="s">
        <v>1</v>
      </c>
      <c r="N177" s="244" t="s">
        <v>41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217</v>
      </c>
      <c r="AT177" s="247" t="s">
        <v>179</v>
      </c>
      <c r="AU177" s="247" t="s">
        <v>86</v>
      </c>
      <c r="AY177" s="18" t="s">
        <v>177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84</v>
      </c>
      <c r="BK177" s="248">
        <f>ROUND(I177*H177,2)</f>
        <v>0</v>
      </c>
      <c r="BL177" s="18" t="s">
        <v>217</v>
      </c>
      <c r="BM177" s="247" t="s">
        <v>381</v>
      </c>
    </row>
    <row r="178" s="2" customFormat="1" ht="21.75" customHeight="1">
      <c r="A178" s="39"/>
      <c r="B178" s="40"/>
      <c r="C178" s="236" t="s">
        <v>382</v>
      </c>
      <c r="D178" s="236" t="s">
        <v>179</v>
      </c>
      <c r="E178" s="237" t="s">
        <v>791</v>
      </c>
      <c r="F178" s="238" t="s">
        <v>792</v>
      </c>
      <c r="G178" s="239" t="s">
        <v>744</v>
      </c>
      <c r="H178" s="240">
        <v>1</v>
      </c>
      <c r="I178" s="241"/>
      <c r="J178" s="242">
        <f>ROUND(I178*H178,2)</f>
        <v>0</v>
      </c>
      <c r="K178" s="238" t="s">
        <v>1</v>
      </c>
      <c r="L178" s="45"/>
      <c r="M178" s="243" t="s">
        <v>1</v>
      </c>
      <c r="N178" s="244" t="s">
        <v>41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217</v>
      </c>
      <c r="AT178" s="247" t="s">
        <v>179</v>
      </c>
      <c r="AU178" s="247" t="s">
        <v>86</v>
      </c>
      <c r="AY178" s="18" t="s">
        <v>177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84</v>
      </c>
      <c r="BK178" s="248">
        <f>ROUND(I178*H178,2)</f>
        <v>0</v>
      </c>
      <c r="BL178" s="18" t="s">
        <v>217</v>
      </c>
      <c r="BM178" s="247" t="s">
        <v>385</v>
      </c>
    </row>
    <row r="179" s="2" customFormat="1" ht="21.75" customHeight="1">
      <c r="A179" s="39"/>
      <c r="B179" s="40"/>
      <c r="C179" s="236" t="s">
        <v>289</v>
      </c>
      <c r="D179" s="236" t="s">
        <v>179</v>
      </c>
      <c r="E179" s="237" t="s">
        <v>793</v>
      </c>
      <c r="F179" s="238" t="s">
        <v>794</v>
      </c>
      <c r="G179" s="239" t="s">
        <v>288</v>
      </c>
      <c r="H179" s="240">
        <v>1</v>
      </c>
      <c r="I179" s="241"/>
      <c r="J179" s="242">
        <f>ROUND(I179*H179,2)</f>
        <v>0</v>
      </c>
      <c r="K179" s="238" t="s">
        <v>183</v>
      </c>
      <c r="L179" s="45"/>
      <c r="M179" s="243" t="s">
        <v>1</v>
      </c>
      <c r="N179" s="244" t="s">
        <v>41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217</v>
      </c>
      <c r="AT179" s="247" t="s">
        <v>179</v>
      </c>
      <c r="AU179" s="247" t="s">
        <v>86</v>
      </c>
      <c r="AY179" s="18" t="s">
        <v>177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84</v>
      </c>
      <c r="BK179" s="248">
        <f>ROUND(I179*H179,2)</f>
        <v>0</v>
      </c>
      <c r="BL179" s="18" t="s">
        <v>217</v>
      </c>
      <c r="BM179" s="247" t="s">
        <v>388</v>
      </c>
    </row>
    <row r="180" s="2" customFormat="1" ht="21.75" customHeight="1">
      <c r="A180" s="39"/>
      <c r="B180" s="40"/>
      <c r="C180" s="293" t="s">
        <v>390</v>
      </c>
      <c r="D180" s="293" t="s">
        <v>375</v>
      </c>
      <c r="E180" s="294" t="s">
        <v>795</v>
      </c>
      <c r="F180" s="295" t="s">
        <v>796</v>
      </c>
      <c r="G180" s="296" t="s">
        <v>288</v>
      </c>
      <c r="H180" s="297">
        <v>1</v>
      </c>
      <c r="I180" s="298"/>
      <c r="J180" s="299">
        <f>ROUND(I180*H180,2)</f>
        <v>0</v>
      </c>
      <c r="K180" s="295" t="s">
        <v>183</v>
      </c>
      <c r="L180" s="300"/>
      <c r="M180" s="301" t="s">
        <v>1</v>
      </c>
      <c r="N180" s="302" t="s">
        <v>41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260</v>
      </c>
      <c r="AT180" s="247" t="s">
        <v>375</v>
      </c>
      <c r="AU180" s="247" t="s">
        <v>86</v>
      </c>
      <c r="AY180" s="18" t="s">
        <v>177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84</v>
      </c>
      <c r="BK180" s="248">
        <f>ROUND(I180*H180,2)</f>
        <v>0</v>
      </c>
      <c r="BL180" s="18" t="s">
        <v>217</v>
      </c>
      <c r="BM180" s="247" t="s">
        <v>393</v>
      </c>
    </row>
    <row r="181" s="2" customFormat="1" ht="21.75" customHeight="1">
      <c r="A181" s="39"/>
      <c r="B181" s="40"/>
      <c r="C181" s="236" t="s">
        <v>292</v>
      </c>
      <c r="D181" s="236" t="s">
        <v>179</v>
      </c>
      <c r="E181" s="237" t="s">
        <v>797</v>
      </c>
      <c r="F181" s="238" t="s">
        <v>798</v>
      </c>
      <c r="G181" s="239" t="s">
        <v>288</v>
      </c>
      <c r="H181" s="240">
        <v>4</v>
      </c>
      <c r="I181" s="241"/>
      <c r="J181" s="242">
        <f>ROUND(I181*H181,2)</f>
        <v>0</v>
      </c>
      <c r="K181" s="238" t="s">
        <v>183</v>
      </c>
      <c r="L181" s="45"/>
      <c r="M181" s="243" t="s">
        <v>1</v>
      </c>
      <c r="N181" s="244" t="s">
        <v>41</v>
      </c>
      <c r="O181" s="92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217</v>
      </c>
      <c r="AT181" s="247" t="s">
        <v>179</v>
      </c>
      <c r="AU181" s="247" t="s">
        <v>86</v>
      </c>
      <c r="AY181" s="18" t="s">
        <v>177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84</v>
      </c>
      <c r="BK181" s="248">
        <f>ROUND(I181*H181,2)</f>
        <v>0</v>
      </c>
      <c r="BL181" s="18" t="s">
        <v>217</v>
      </c>
      <c r="BM181" s="247" t="s">
        <v>396</v>
      </c>
    </row>
    <row r="182" s="2" customFormat="1" ht="21.75" customHeight="1">
      <c r="A182" s="39"/>
      <c r="B182" s="40"/>
      <c r="C182" s="236" t="s">
        <v>401</v>
      </c>
      <c r="D182" s="236" t="s">
        <v>179</v>
      </c>
      <c r="E182" s="237" t="s">
        <v>799</v>
      </c>
      <c r="F182" s="238" t="s">
        <v>800</v>
      </c>
      <c r="G182" s="239" t="s">
        <v>288</v>
      </c>
      <c r="H182" s="240">
        <v>1</v>
      </c>
      <c r="I182" s="241"/>
      <c r="J182" s="242">
        <f>ROUND(I182*H182,2)</f>
        <v>0</v>
      </c>
      <c r="K182" s="238" t="s">
        <v>183</v>
      </c>
      <c r="L182" s="45"/>
      <c r="M182" s="243" t="s">
        <v>1</v>
      </c>
      <c r="N182" s="244" t="s">
        <v>41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217</v>
      </c>
      <c r="AT182" s="247" t="s">
        <v>179</v>
      </c>
      <c r="AU182" s="247" t="s">
        <v>86</v>
      </c>
      <c r="AY182" s="18" t="s">
        <v>177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84</v>
      </c>
      <c r="BK182" s="248">
        <f>ROUND(I182*H182,2)</f>
        <v>0</v>
      </c>
      <c r="BL182" s="18" t="s">
        <v>217</v>
      </c>
      <c r="BM182" s="247" t="s">
        <v>404</v>
      </c>
    </row>
    <row r="183" s="2" customFormat="1" ht="33" customHeight="1">
      <c r="A183" s="39"/>
      <c r="B183" s="40"/>
      <c r="C183" s="236" t="s">
        <v>295</v>
      </c>
      <c r="D183" s="236" t="s">
        <v>179</v>
      </c>
      <c r="E183" s="237" t="s">
        <v>801</v>
      </c>
      <c r="F183" s="238" t="s">
        <v>802</v>
      </c>
      <c r="G183" s="239" t="s">
        <v>447</v>
      </c>
      <c r="H183" s="303"/>
      <c r="I183" s="241"/>
      <c r="J183" s="242">
        <f>ROUND(I183*H183,2)</f>
        <v>0</v>
      </c>
      <c r="K183" s="238" t="s">
        <v>183</v>
      </c>
      <c r="L183" s="45"/>
      <c r="M183" s="243" t="s">
        <v>1</v>
      </c>
      <c r="N183" s="244" t="s">
        <v>41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217</v>
      </c>
      <c r="AT183" s="247" t="s">
        <v>179</v>
      </c>
      <c r="AU183" s="247" t="s">
        <v>86</v>
      </c>
      <c r="AY183" s="18" t="s">
        <v>177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84</v>
      </c>
      <c r="BK183" s="248">
        <f>ROUND(I183*H183,2)</f>
        <v>0</v>
      </c>
      <c r="BL183" s="18" t="s">
        <v>217</v>
      </c>
      <c r="BM183" s="247" t="s">
        <v>409</v>
      </c>
    </row>
    <row r="184" s="12" customFormat="1" ht="22.8" customHeight="1">
      <c r="A184" s="12"/>
      <c r="B184" s="220"/>
      <c r="C184" s="221"/>
      <c r="D184" s="222" t="s">
        <v>75</v>
      </c>
      <c r="E184" s="234" t="s">
        <v>803</v>
      </c>
      <c r="F184" s="234" t="s">
        <v>804</v>
      </c>
      <c r="G184" s="221"/>
      <c r="H184" s="221"/>
      <c r="I184" s="224"/>
      <c r="J184" s="235">
        <f>BK184</f>
        <v>0</v>
      </c>
      <c r="K184" s="221"/>
      <c r="L184" s="226"/>
      <c r="M184" s="227"/>
      <c r="N184" s="228"/>
      <c r="O184" s="228"/>
      <c r="P184" s="229">
        <f>SUM(P185:P190)</f>
        <v>0</v>
      </c>
      <c r="Q184" s="228"/>
      <c r="R184" s="229">
        <f>SUM(R185:R190)</f>
        <v>0</v>
      </c>
      <c r="S184" s="228"/>
      <c r="T184" s="230">
        <f>SUM(T185:T190)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1" t="s">
        <v>86</v>
      </c>
      <c r="AT184" s="232" t="s">
        <v>75</v>
      </c>
      <c r="AU184" s="232" t="s">
        <v>84</v>
      </c>
      <c r="AY184" s="231" t="s">
        <v>177</v>
      </c>
      <c r="BK184" s="233">
        <f>SUM(BK185:BK190)</f>
        <v>0</v>
      </c>
    </row>
    <row r="185" s="2" customFormat="1" ht="33" customHeight="1">
      <c r="A185" s="39"/>
      <c r="B185" s="40"/>
      <c r="C185" s="236" t="s">
        <v>411</v>
      </c>
      <c r="D185" s="236" t="s">
        <v>179</v>
      </c>
      <c r="E185" s="237" t="s">
        <v>805</v>
      </c>
      <c r="F185" s="238" t="s">
        <v>806</v>
      </c>
      <c r="G185" s="239" t="s">
        <v>744</v>
      </c>
      <c r="H185" s="240">
        <v>5</v>
      </c>
      <c r="I185" s="241"/>
      <c r="J185" s="242">
        <f>ROUND(I185*H185,2)</f>
        <v>0</v>
      </c>
      <c r="K185" s="238" t="s">
        <v>183</v>
      </c>
      <c r="L185" s="45"/>
      <c r="M185" s="243" t="s">
        <v>1</v>
      </c>
      <c r="N185" s="244" t="s">
        <v>41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217</v>
      </c>
      <c r="AT185" s="247" t="s">
        <v>179</v>
      </c>
      <c r="AU185" s="247" t="s">
        <v>86</v>
      </c>
      <c r="AY185" s="18" t="s">
        <v>177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84</v>
      </c>
      <c r="BK185" s="248">
        <f>ROUND(I185*H185,2)</f>
        <v>0</v>
      </c>
      <c r="BL185" s="18" t="s">
        <v>217</v>
      </c>
      <c r="BM185" s="247" t="s">
        <v>414</v>
      </c>
    </row>
    <row r="186" s="2" customFormat="1" ht="33" customHeight="1">
      <c r="A186" s="39"/>
      <c r="B186" s="40"/>
      <c r="C186" s="236" t="s">
        <v>300</v>
      </c>
      <c r="D186" s="236" t="s">
        <v>179</v>
      </c>
      <c r="E186" s="237" t="s">
        <v>807</v>
      </c>
      <c r="F186" s="238" t="s">
        <v>808</v>
      </c>
      <c r="G186" s="239" t="s">
        <v>744</v>
      </c>
      <c r="H186" s="240">
        <v>1</v>
      </c>
      <c r="I186" s="241"/>
      <c r="J186" s="242">
        <f>ROUND(I186*H186,2)</f>
        <v>0</v>
      </c>
      <c r="K186" s="238" t="s">
        <v>183</v>
      </c>
      <c r="L186" s="45"/>
      <c r="M186" s="243" t="s">
        <v>1</v>
      </c>
      <c r="N186" s="244" t="s">
        <v>41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217</v>
      </c>
      <c r="AT186" s="247" t="s">
        <v>179</v>
      </c>
      <c r="AU186" s="247" t="s">
        <v>86</v>
      </c>
      <c r="AY186" s="18" t="s">
        <v>177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84</v>
      </c>
      <c r="BK186" s="248">
        <f>ROUND(I186*H186,2)</f>
        <v>0</v>
      </c>
      <c r="BL186" s="18" t="s">
        <v>217</v>
      </c>
      <c r="BM186" s="247" t="s">
        <v>419</v>
      </c>
    </row>
    <row r="187" s="2" customFormat="1" ht="33" customHeight="1">
      <c r="A187" s="39"/>
      <c r="B187" s="40"/>
      <c r="C187" s="236" t="s">
        <v>421</v>
      </c>
      <c r="D187" s="236" t="s">
        <v>179</v>
      </c>
      <c r="E187" s="237" t="s">
        <v>809</v>
      </c>
      <c r="F187" s="238" t="s">
        <v>810</v>
      </c>
      <c r="G187" s="239" t="s">
        <v>744</v>
      </c>
      <c r="H187" s="240">
        <v>4</v>
      </c>
      <c r="I187" s="241"/>
      <c r="J187" s="242">
        <f>ROUND(I187*H187,2)</f>
        <v>0</v>
      </c>
      <c r="K187" s="238" t="s">
        <v>183</v>
      </c>
      <c r="L187" s="45"/>
      <c r="M187" s="243" t="s">
        <v>1</v>
      </c>
      <c r="N187" s="244" t="s">
        <v>41</v>
      </c>
      <c r="O187" s="92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217</v>
      </c>
      <c r="AT187" s="247" t="s">
        <v>179</v>
      </c>
      <c r="AU187" s="247" t="s">
        <v>86</v>
      </c>
      <c r="AY187" s="18" t="s">
        <v>177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84</v>
      </c>
      <c r="BK187" s="248">
        <f>ROUND(I187*H187,2)</f>
        <v>0</v>
      </c>
      <c r="BL187" s="18" t="s">
        <v>217</v>
      </c>
      <c r="BM187" s="247" t="s">
        <v>424</v>
      </c>
    </row>
    <row r="188" s="2" customFormat="1" ht="21.75" customHeight="1">
      <c r="A188" s="39"/>
      <c r="B188" s="40"/>
      <c r="C188" s="236" t="s">
        <v>306</v>
      </c>
      <c r="D188" s="236" t="s">
        <v>179</v>
      </c>
      <c r="E188" s="237" t="s">
        <v>811</v>
      </c>
      <c r="F188" s="238" t="s">
        <v>812</v>
      </c>
      <c r="G188" s="239" t="s">
        <v>744</v>
      </c>
      <c r="H188" s="240">
        <v>5</v>
      </c>
      <c r="I188" s="241"/>
      <c r="J188" s="242">
        <f>ROUND(I188*H188,2)</f>
        <v>0</v>
      </c>
      <c r="K188" s="238" t="s">
        <v>183</v>
      </c>
      <c r="L188" s="45"/>
      <c r="M188" s="243" t="s">
        <v>1</v>
      </c>
      <c r="N188" s="244" t="s">
        <v>41</v>
      </c>
      <c r="O188" s="92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217</v>
      </c>
      <c r="AT188" s="247" t="s">
        <v>179</v>
      </c>
      <c r="AU188" s="247" t="s">
        <v>86</v>
      </c>
      <c r="AY188" s="18" t="s">
        <v>177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84</v>
      </c>
      <c r="BK188" s="248">
        <f>ROUND(I188*H188,2)</f>
        <v>0</v>
      </c>
      <c r="BL188" s="18" t="s">
        <v>217</v>
      </c>
      <c r="BM188" s="247" t="s">
        <v>430</v>
      </c>
    </row>
    <row r="189" s="2" customFormat="1" ht="21.75" customHeight="1">
      <c r="A189" s="39"/>
      <c r="B189" s="40"/>
      <c r="C189" s="236" t="s">
        <v>434</v>
      </c>
      <c r="D189" s="236" t="s">
        <v>179</v>
      </c>
      <c r="E189" s="237" t="s">
        <v>813</v>
      </c>
      <c r="F189" s="238" t="s">
        <v>814</v>
      </c>
      <c r="G189" s="239" t="s">
        <v>744</v>
      </c>
      <c r="H189" s="240">
        <v>10</v>
      </c>
      <c r="I189" s="241"/>
      <c r="J189" s="242">
        <f>ROUND(I189*H189,2)</f>
        <v>0</v>
      </c>
      <c r="K189" s="238" t="s">
        <v>183</v>
      </c>
      <c r="L189" s="45"/>
      <c r="M189" s="243" t="s">
        <v>1</v>
      </c>
      <c r="N189" s="244" t="s">
        <v>41</v>
      </c>
      <c r="O189" s="92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7" t="s">
        <v>217</v>
      </c>
      <c r="AT189" s="247" t="s">
        <v>179</v>
      </c>
      <c r="AU189" s="247" t="s">
        <v>86</v>
      </c>
      <c r="AY189" s="18" t="s">
        <v>177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8" t="s">
        <v>84</v>
      </c>
      <c r="BK189" s="248">
        <f>ROUND(I189*H189,2)</f>
        <v>0</v>
      </c>
      <c r="BL189" s="18" t="s">
        <v>217</v>
      </c>
      <c r="BM189" s="247" t="s">
        <v>435</v>
      </c>
    </row>
    <row r="190" s="2" customFormat="1" ht="33" customHeight="1">
      <c r="A190" s="39"/>
      <c r="B190" s="40"/>
      <c r="C190" s="236" t="s">
        <v>312</v>
      </c>
      <c r="D190" s="236" t="s">
        <v>179</v>
      </c>
      <c r="E190" s="237" t="s">
        <v>815</v>
      </c>
      <c r="F190" s="238" t="s">
        <v>816</v>
      </c>
      <c r="G190" s="239" t="s">
        <v>447</v>
      </c>
      <c r="H190" s="303"/>
      <c r="I190" s="241"/>
      <c r="J190" s="242">
        <f>ROUND(I190*H190,2)</f>
        <v>0</v>
      </c>
      <c r="K190" s="238" t="s">
        <v>183</v>
      </c>
      <c r="L190" s="45"/>
      <c r="M190" s="304" t="s">
        <v>1</v>
      </c>
      <c r="N190" s="305" t="s">
        <v>41</v>
      </c>
      <c r="O190" s="306"/>
      <c r="P190" s="307">
        <f>O190*H190</f>
        <v>0</v>
      </c>
      <c r="Q190" s="307">
        <v>0</v>
      </c>
      <c r="R190" s="307">
        <f>Q190*H190</f>
        <v>0</v>
      </c>
      <c r="S190" s="307">
        <v>0</v>
      </c>
      <c r="T190" s="30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7" t="s">
        <v>217</v>
      </c>
      <c r="AT190" s="247" t="s">
        <v>179</v>
      </c>
      <c r="AU190" s="247" t="s">
        <v>86</v>
      </c>
      <c r="AY190" s="18" t="s">
        <v>177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8" t="s">
        <v>84</v>
      </c>
      <c r="BK190" s="248">
        <f>ROUND(I190*H190,2)</f>
        <v>0</v>
      </c>
      <c r="BL190" s="18" t="s">
        <v>217</v>
      </c>
      <c r="BM190" s="247" t="s">
        <v>439</v>
      </c>
    </row>
    <row r="191" s="2" customFormat="1" ht="6.96" customHeight="1">
      <c r="A191" s="39"/>
      <c r="B191" s="67"/>
      <c r="C191" s="68"/>
      <c r="D191" s="68"/>
      <c r="E191" s="68"/>
      <c r="F191" s="68"/>
      <c r="G191" s="68"/>
      <c r="H191" s="68"/>
      <c r="I191" s="184"/>
      <c r="J191" s="68"/>
      <c r="K191" s="68"/>
      <c r="L191" s="45"/>
      <c r="M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</row>
  </sheetData>
  <sheetProtection sheet="1" autoFilter="0" formatColumns="0" formatRows="0" objects="1" scenarios="1" spinCount="100000" saltValue="g8R/ohtWEVpyv6xrreaOCmGlzZxVMkKS2HC5fM/0637C5qwlCS4G8uNAAV2EkQ5PmiZlgz5AzQFvxlbTDafueQ==" hashValue="yXSyUn11e43SJYQYxyfm98YanmKwm22oyUQRYS2DlVS7Oovb16KUMhTvmUiqh76coCmG0TwQi07DE/MPSc0XGA==" algorithmName="SHA-512" password="CC35"/>
  <autoFilter ref="C123:K19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817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ROUND((SUM(BE131:BE234)),  2)</f>
        <v>0</v>
      </c>
      <c r="G33" s="39"/>
      <c r="H33" s="39"/>
      <c r="I33" s="163">
        <v>0.20999999999999999</v>
      </c>
      <c r="J33" s="162">
        <f>ROUND(((SUM(BE131:BE234))*I33),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ROUND((SUM(BF131:BF234)),  2)</f>
        <v>0</v>
      </c>
      <c r="G34" s="39"/>
      <c r="H34" s="39"/>
      <c r="I34" s="163">
        <v>0.14999999999999999</v>
      </c>
      <c r="J34" s="162">
        <f>ROUND(((SUM(BF131:BF234))*I34),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ROUND((SUM(BG131:BG234)),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ROUND((SUM(BH131:BH234)),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ROUND((SUM(BI131:BI234)),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SO-01C - Elektroinstalace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151</v>
      </c>
      <c r="E97" s="197"/>
      <c r="F97" s="197"/>
      <c r="G97" s="197"/>
      <c r="H97" s="197"/>
      <c r="I97" s="198"/>
      <c r="J97" s="199">
        <f>J132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818</v>
      </c>
      <c r="E98" s="204"/>
      <c r="F98" s="204"/>
      <c r="G98" s="204"/>
      <c r="H98" s="204"/>
      <c r="I98" s="205"/>
      <c r="J98" s="206">
        <f>J133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819</v>
      </c>
      <c r="E99" s="204"/>
      <c r="F99" s="204"/>
      <c r="G99" s="204"/>
      <c r="H99" s="204"/>
      <c r="I99" s="205"/>
      <c r="J99" s="206">
        <f>J162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820</v>
      </c>
      <c r="E100" s="204"/>
      <c r="F100" s="204"/>
      <c r="G100" s="204"/>
      <c r="H100" s="204"/>
      <c r="I100" s="205"/>
      <c r="J100" s="206">
        <f>J169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821</v>
      </c>
      <c r="E101" s="204"/>
      <c r="F101" s="204"/>
      <c r="G101" s="204"/>
      <c r="H101" s="204"/>
      <c r="I101" s="205"/>
      <c r="J101" s="206">
        <f>J183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822</v>
      </c>
      <c r="E102" s="204"/>
      <c r="F102" s="204"/>
      <c r="G102" s="204"/>
      <c r="H102" s="204"/>
      <c r="I102" s="205"/>
      <c r="J102" s="206">
        <f>J185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823</v>
      </c>
      <c r="E103" s="204"/>
      <c r="F103" s="204"/>
      <c r="G103" s="204"/>
      <c r="H103" s="204"/>
      <c r="I103" s="205"/>
      <c r="J103" s="206">
        <f>J190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824</v>
      </c>
      <c r="E104" s="204"/>
      <c r="F104" s="204"/>
      <c r="G104" s="204"/>
      <c r="H104" s="204"/>
      <c r="I104" s="205"/>
      <c r="J104" s="206">
        <f>J198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825</v>
      </c>
      <c r="E105" s="204"/>
      <c r="F105" s="204"/>
      <c r="G105" s="204"/>
      <c r="H105" s="204"/>
      <c r="I105" s="205"/>
      <c r="J105" s="206">
        <f>J199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826</v>
      </c>
      <c r="E106" s="204"/>
      <c r="F106" s="204"/>
      <c r="G106" s="204"/>
      <c r="H106" s="204"/>
      <c r="I106" s="205"/>
      <c r="J106" s="206">
        <f>J214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827</v>
      </c>
      <c r="E107" s="204"/>
      <c r="F107" s="204"/>
      <c r="G107" s="204"/>
      <c r="H107" s="204"/>
      <c r="I107" s="205"/>
      <c r="J107" s="206">
        <f>J217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828</v>
      </c>
      <c r="E108" s="204"/>
      <c r="F108" s="204"/>
      <c r="G108" s="204"/>
      <c r="H108" s="204"/>
      <c r="I108" s="205"/>
      <c r="J108" s="206">
        <f>J222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829</v>
      </c>
      <c r="E109" s="204"/>
      <c r="F109" s="204"/>
      <c r="G109" s="204"/>
      <c r="H109" s="204"/>
      <c r="I109" s="205"/>
      <c r="J109" s="206">
        <f>J226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94"/>
      <c r="C110" s="195"/>
      <c r="D110" s="196" t="s">
        <v>830</v>
      </c>
      <c r="E110" s="197"/>
      <c r="F110" s="197"/>
      <c r="G110" s="197"/>
      <c r="H110" s="197"/>
      <c r="I110" s="198"/>
      <c r="J110" s="199">
        <f>J230</f>
        <v>0</v>
      </c>
      <c r="K110" s="195"/>
      <c r="L110" s="20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01"/>
      <c r="C111" s="202"/>
      <c r="D111" s="203" t="s">
        <v>831</v>
      </c>
      <c r="E111" s="204"/>
      <c r="F111" s="204"/>
      <c r="G111" s="204"/>
      <c r="H111" s="204"/>
      <c r="I111" s="205"/>
      <c r="J111" s="206">
        <f>J231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184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187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162</v>
      </c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88" t="str">
        <f>E7</f>
        <v>Vybíralka 25</v>
      </c>
      <c r="F121" s="33"/>
      <c r="G121" s="33"/>
      <c r="H121" s="33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137</v>
      </c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SO-01C - Elektroinstalace</v>
      </c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 xml:space="preserve"> </v>
      </c>
      <c r="G125" s="41"/>
      <c r="H125" s="41"/>
      <c r="I125" s="148" t="s">
        <v>22</v>
      </c>
      <c r="J125" s="80" t="str">
        <f>IF(J12="","",J12)</f>
        <v>26. 3. 2020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5.65" customHeight="1">
      <c r="A127" s="39"/>
      <c r="B127" s="40"/>
      <c r="C127" s="33" t="s">
        <v>24</v>
      </c>
      <c r="D127" s="41"/>
      <c r="E127" s="41"/>
      <c r="F127" s="28" t="str">
        <f>E15</f>
        <v>Městská část Praha 14</v>
      </c>
      <c r="G127" s="41"/>
      <c r="H127" s="41"/>
      <c r="I127" s="148" t="s">
        <v>31</v>
      </c>
      <c r="J127" s="37" t="str">
        <f>E21</f>
        <v>Dvořák architekti s.r.o.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29</v>
      </c>
      <c r="D128" s="41"/>
      <c r="E128" s="41"/>
      <c r="F128" s="28" t="str">
        <f>IF(E18="","",E18)</f>
        <v>Vyplň údaj</v>
      </c>
      <c r="G128" s="41"/>
      <c r="H128" s="41"/>
      <c r="I128" s="148" t="s">
        <v>34</v>
      </c>
      <c r="J128" s="37" t="str">
        <f>E24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08"/>
      <c r="B130" s="209"/>
      <c r="C130" s="210" t="s">
        <v>163</v>
      </c>
      <c r="D130" s="211" t="s">
        <v>61</v>
      </c>
      <c r="E130" s="211" t="s">
        <v>57</v>
      </c>
      <c r="F130" s="211" t="s">
        <v>58</v>
      </c>
      <c r="G130" s="211" t="s">
        <v>164</v>
      </c>
      <c r="H130" s="211" t="s">
        <v>165</v>
      </c>
      <c r="I130" s="212" t="s">
        <v>166</v>
      </c>
      <c r="J130" s="211" t="s">
        <v>141</v>
      </c>
      <c r="K130" s="213" t="s">
        <v>167</v>
      </c>
      <c r="L130" s="214"/>
      <c r="M130" s="101" t="s">
        <v>1</v>
      </c>
      <c r="N130" s="102" t="s">
        <v>40</v>
      </c>
      <c r="O130" s="102" t="s">
        <v>168</v>
      </c>
      <c r="P130" s="102" t="s">
        <v>169</v>
      </c>
      <c r="Q130" s="102" t="s">
        <v>170</v>
      </c>
      <c r="R130" s="102" t="s">
        <v>171</v>
      </c>
      <c r="S130" s="102" t="s">
        <v>172</v>
      </c>
      <c r="T130" s="103" t="s">
        <v>173</v>
      </c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</row>
    <row r="131" s="2" customFormat="1" ht="22.8" customHeight="1">
      <c r="A131" s="39"/>
      <c r="B131" s="40"/>
      <c r="C131" s="108" t="s">
        <v>174</v>
      </c>
      <c r="D131" s="41"/>
      <c r="E131" s="41"/>
      <c r="F131" s="41"/>
      <c r="G131" s="41"/>
      <c r="H131" s="41"/>
      <c r="I131" s="145"/>
      <c r="J131" s="215">
        <f>BK131</f>
        <v>0</v>
      </c>
      <c r="K131" s="41"/>
      <c r="L131" s="45"/>
      <c r="M131" s="104"/>
      <c r="N131" s="216"/>
      <c r="O131" s="105"/>
      <c r="P131" s="217">
        <f>P132+P230</f>
        <v>0</v>
      </c>
      <c r="Q131" s="105"/>
      <c r="R131" s="217">
        <f>R132+R230</f>
        <v>0</v>
      </c>
      <c r="S131" s="105"/>
      <c r="T131" s="218">
        <f>T132+T230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143</v>
      </c>
      <c r="BK131" s="219">
        <f>BK132+BK230</f>
        <v>0</v>
      </c>
    </row>
    <row r="132" s="12" customFormat="1" ht="25.92" customHeight="1">
      <c r="A132" s="12"/>
      <c r="B132" s="220"/>
      <c r="C132" s="221"/>
      <c r="D132" s="222" t="s">
        <v>75</v>
      </c>
      <c r="E132" s="223" t="s">
        <v>397</v>
      </c>
      <c r="F132" s="223" t="s">
        <v>398</v>
      </c>
      <c r="G132" s="221"/>
      <c r="H132" s="221"/>
      <c r="I132" s="224"/>
      <c r="J132" s="225">
        <f>BK132</f>
        <v>0</v>
      </c>
      <c r="K132" s="221"/>
      <c r="L132" s="226"/>
      <c r="M132" s="227"/>
      <c r="N132" s="228"/>
      <c r="O132" s="228"/>
      <c r="P132" s="229">
        <f>P133+P162+P169+P183+P185+P190+P198+P199+P214+P217+P222+P226</f>
        <v>0</v>
      </c>
      <c r="Q132" s="228"/>
      <c r="R132" s="229">
        <f>R133+R162+R169+R183+R185+R190+R198+R199+R214+R217+R222+R226</f>
        <v>0</v>
      </c>
      <c r="S132" s="228"/>
      <c r="T132" s="230">
        <f>T133+T162+T169+T183+T185+T190+T198+T199+T214+T217+T222+T226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86</v>
      </c>
      <c r="AT132" s="232" t="s">
        <v>75</v>
      </c>
      <c r="AU132" s="232" t="s">
        <v>76</v>
      </c>
      <c r="AY132" s="231" t="s">
        <v>177</v>
      </c>
      <c r="BK132" s="233">
        <f>BK133+BK162+BK169+BK183+BK185+BK190+BK198+BK199+BK214+BK217+BK222+BK226</f>
        <v>0</v>
      </c>
    </row>
    <row r="133" s="12" customFormat="1" ht="22.8" customHeight="1">
      <c r="A133" s="12"/>
      <c r="B133" s="220"/>
      <c r="C133" s="221"/>
      <c r="D133" s="222" t="s">
        <v>75</v>
      </c>
      <c r="E133" s="234" t="s">
        <v>832</v>
      </c>
      <c r="F133" s="234" t="s">
        <v>833</v>
      </c>
      <c r="G133" s="221"/>
      <c r="H133" s="221"/>
      <c r="I133" s="224"/>
      <c r="J133" s="235">
        <f>BK133</f>
        <v>0</v>
      </c>
      <c r="K133" s="221"/>
      <c r="L133" s="226"/>
      <c r="M133" s="227"/>
      <c r="N133" s="228"/>
      <c r="O133" s="228"/>
      <c r="P133" s="229">
        <f>SUM(P134:P161)</f>
        <v>0</v>
      </c>
      <c r="Q133" s="228"/>
      <c r="R133" s="229">
        <f>SUM(R134:R161)</f>
        <v>0</v>
      </c>
      <c r="S133" s="228"/>
      <c r="T133" s="230">
        <f>SUM(T134:T161)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1" t="s">
        <v>86</v>
      </c>
      <c r="AT133" s="232" t="s">
        <v>75</v>
      </c>
      <c r="AU133" s="232" t="s">
        <v>84</v>
      </c>
      <c r="AY133" s="231" t="s">
        <v>177</v>
      </c>
      <c r="BK133" s="233">
        <f>SUM(BK134:BK161)</f>
        <v>0</v>
      </c>
    </row>
    <row r="134" s="2" customFormat="1" ht="33" customHeight="1">
      <c r="A134" s="39"/>
      <c r="B134" s="40"/>
      <c r="C134" s="236" t="s">
        <v>84</v>
      </c>
      <c r="D134" s="236" t="s">
        <v>179</v>
      </c>
      <c r="E134" s="237" t="s">
        <v>834</v>
      </c>
      <c r="F134" s="238" t="s">
        <v>835</v>
      </c>
      <c r="G134" s="239" t="s">
        <v>429</v>
      </c>
      <c r="H134" s="240">
        <v>25</v>
      </c>
      <c r="I134" s="241"/>
      <c r="J134" s="242">
        <f>ROUND(I134*H134,2)</f>
        <v>0</v>
      </c>
      <c r="K134" s="238" t="s">
        <v>183</v>
      </c>
      <c r="L134" s="45"/>
      <c r="M134" s="243" t="s">
        <v>1</v>
      </c>
      <c r="N134" s="244" t="s">
        <v>41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217</v>
      </c>
      <c r="AT134" s="247" t="s">
        <v>179</v>
      </c>
      <c r="AU134" s="247" t="s">
        <v>86</v>
      </c>
      <c r="AY134" s="18" t="s">
        <v>177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84</v>
      </c>
      <c r="BK134" s="248">
        <f>ROUND(I134*H134,2)</f>
        <v>0</v>
      </c>
      <c r="BL134" s="18" t="s">
        <v>217</v>
      </c>
      <c r="BM134" s="247" t="s">
        <v>86</v>
      </c>
    </row>
    <row r="135" s="15" customFormat="1">
      <c r="A135" s="15"/>
      <c r="B135" s="272"/>
      <c r="C135" s="273"/>
      <c r="D135" s="251" t="s">
        <v>185</v>
      </c>
      <c r="E135" s="274" t="s">
        <v>1</v>
      </c>
      <c r="F135" s="275" t="s">
        <v>836</v>
      </c>
      <c r="G135" s="273"/>
      <c r="H135" s="274" t="s">
        <v>1</v>
      </c>
      <c r="I135" s="276"/>
      <c r="J135" s="273"/>
      <c r="K135" s="273"/>
      <c r="L135" s="277"/>
      <c r="M135" s="278"/>
      <c r="N135" s="279"/>
      <c r="O135" s="279"/>
      <c r="P135" s="279"/>
      <c r="Q135" s="279"/>
      <c r="R135" s="279"/>
      <c r="S135" s="279"/>
      <c r="T135" s="28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1" t="s">
        <v>185</v>
      </c>
      <c r="AU135" s="281" t="s">
        <v>86</v>
      </c>
      <c r="AV135" s="15" t="s">
        <v>84</v>
      </c>
      <c r="AW135" s="15" t="s">
        <v>33</v>
      </c>
      <c r="AX135" s="15" t="s">
        <v>76</v>
      </c>
      <c r="AY135" s="281" t="s">
        <v>177</v>
      </c>
    </row>
    <row r="136" s="13" customFormat="1">
      <c r="A136" s="13"/>
      <c r="B136" s="249"/>
      <c r="C136" s="250"/>
      <c r="D136" s="251" t="s">
        <v>185</v>
      </c>
      <c r="E136" s="252" t="s">
        <v>1</v>
      </c>
      <c r="F136" s="253" t="s">
        <v>837</v>
      </c>
      <c r="G136" s="250"/>
      <c r="H136" s="254">
        <v>25</v>
      </c>
      <c r="I136" s="255"/>
      <c r="J136" s="250"/>
      <c r="K136" s="250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185</v>
      </c>
      <c r="AU136" s="260" t="s">
        <v>86</v>
      </c>
      <c r="AV136" s="13" t="s">
        <v>86</v>
      </c>
      <c r="AW136" s="13" t="s">
        <v>33</v>
      </c>
      <c r="AX136" s="13" t="s">
        <v>76</v>
      </c>
      <c r="AY136" s="260" t="s">
        <v>177</v>
      </c>
    </row>
    <row r="137" s="14" customFormat="1">
      <c r="A137" s="14"/>
      <c r="B137" s="261"/>
      <c r="C137" s="262"/>
      <c r="D137" s="251" t="s">
        <v>185</v>
      </c>
      <c r="E137" s="263" t="s">
        <v>1</v>
      </c>
      <c r="F137" s="264" t="s">
        <v>187</v>
      </c>
      <c r="G137" s="262"/>
      <c r="H137" s="265">
        <v>25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185</v>
      </c>
      <c r="AU137" s="271" t="s">
        <v>86</v>
      </c>
      <c r="AV137" s="14" t="s">
        <v>184</v>
      </c>
      <c r="AW137" s="14" t="s">
        <v>33</v>
      </c>
      <c r="AX137" s="14" t="s">
        <v>84</v>
      </c>
      <c r="AY137" s="271" t="s">
        <v>177</v>
      </c>
    </row>
    <row r="138" s="2" customFormat="1" ht="16.5" customHeight="1">
      <c r="A138" s="39"/>
      <c r="B138" s="40"/>
      <c r="C138" s="293" t="s">
        <v>86</v>
      </c>
      <c r="D138" s="293" t="s">
        <v>375</v>
      </c>
      <c r="E138" s="294" t="s">
        <v>838</v>
      </c>
      <c r="F138" s="295" t="s">
        <v>839</v>
      </c>
      <c r="G138" s="296" t="s">
        <v>429</v>
      </c>
      <c r="H138" s="297">
        <v>25</v>
      </c>
      <c r="I138" s="298"/>
      <c r="J138" s="299">
        <f>ROUND(I138*H138,2)</f>
        <v>0</v>
      </c>
      <c r="K138" s="295" t="s">
        <v>183</v>
      </c>
      <c r="L138" s="300"/>
      <c r="M138" s="301" t="s">
        <v>1</v>
      </c>
      <c r="N138" s="302" t="s">
        <v>41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260</v>
      </c>
      <c r="AT138" s="247" t="s">
        <v>375</v>
      </c>
      <c r="AU138" s="247" t="s">
        <v>86</v>
      </c>
      <c r="AY138" s="18" t="s">
        <v>177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84</v>
      </c>
      <c r="BK138" s="248">
        <f>ROUND(I138*H138,2)</f>
        <v>0</v>
      </c>
      <c r="BL138" s="18" t="s">
        <v>217</v>
      </c>
      <c r="BM138" s="247" t="s">
        <v>184</v>
      </c>
    </row>
    <row r="139" s="2" customFormat="1" ht="44.25" customHeight="1">
      <c r="A139" s="39"/>
      <c r="B139" s="40"/>
      <c r="C139" s="236" t="s">
        <v>192</v>
      </c>
      <c r="D139" s="236" t="s">
        <v>179</v>
      </c>
      <c r="E139" s="237" t="s">
        <v>840</v>
      </c>
      <c r="F139" s="238" t="s">
        <v>841</v>
      </c>
      <c r="G139" s="239" t="s">
        <v>429</v>
      </c>
      <c r="H139" s="240">
        <v>51.892000000000003</v>
      </c>
      <c r="I139" s="241"/>
      <c r="J139" s="242">
        <f>ROUND(I139*H139,2)</f>
        <v>0</v>
      </c>
      <c r="K139" s="238" t="s">
        <v>183</v>
      </c>
      <c r="L139" s="45"/>
      <c r="M139" s="243" t="s">
        <v>1</v>
      </c>
      <c r="N139" s="244" t="s">
        <v>41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217</v>
      </c>
      <c r="AT139" s="247" t="s">
        <v>179</v>
      </c>
      <c r="AU139" s="247" t="s">
        <v>86</v>
      </c>
      <c r="AY139" s="18" t="s">
        <v>177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84</v>
      </c>
      <c r="BK139" s="248">
        <f>ROUND(I139*H139,2)</f>
        <v>0</v>
      </c>
      <c r="BL139" s="18" t="s">
        <v>217</v>
      </c>
      <c r="BM139" s="247" t="s">
        <v>195</v>
      </c>
    </row>
    <row r="140" s="15" customFormat="1">
      <c r="A140" s="15"/>
      <c r="B140" s="272"/>
      <c r="C140" s="273"/>
      <c r="D140" s="251" t="s">
        <v>185</v>
      </c>
      <c r="E140" s="274" t="s">
        <v>1</v>
      </c>
      <c r="F140" s="275" t="s">
        <v>842</v>
      </c>
      <c r="G140" s="273"/>
      <c r="H140" s="274" t="s">
        <v>1</v>
      </c>
      <c r="I140" s="276"/>
      <c r="J140" s="273"/>
      <c r="K140" s="273"/>
      <c r="L140" s="277"/>
      <c r="M140" s="278"/>
      <c r="N140" s="279"/>
      <c r="O140" s="279"/>
      <c r="P140" s="279"/>
      <c r="Q140" s="279"/>
      <c r="R140" s="279"/>
      <c r="S140" s="279"/>
      <c r="T140" s="28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1" t="s">
        <v>185</v>
      </c>
      <c r="AU140" s="281" t="s">
        <v>86</v>
      </c>
      <c r="AV140" s="15" t="s">
        <v>84</v>
      </c>
      <c r="AW140" s="15" t="s">
        <v>33</v>
      </c>
      <c r="AX140" s="15" t="s">
        <v>76</v>
      </c>
      <c r="AY140" s="281" t="s">
        <v>177</v>
      </c>
    </row>
    <row r="141" s="13" customFormat="1">
      <c r="A141" s="13"/>
      <c r="B141" s="249"/>
      <c r="C141" s="250"/>
      <c r="D141" s="251" t="s">
        <v>185</v>
      </c>
      <c r="E141" s="252" t="s">
        <v>1</v>
      </c>
      <c r="F141" s="253" t="s">
        <v>843</v>
      </c>
      <c r="G141" s="250"/>
      <c r="H141" s="254">
        <v>51.892000000000003</v>
      </c>
      <c r="I141" s="255"/>
      <c r="J141" s="250"/>
      <c r="K141" s="250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185</v>
      </c>
      <c r="AU141" s="260" t="s">
        <v>86</v>
      </c>
      <c r="AV141" s="13" t="s">
        <v>86</v>
      </c>
      <c r="AW141" s="13" t="s">
        <v>33</v>
      </c>
      <c r="AX141" s="13" t="s">
        <v>76</v>
      </c>
      <c r="AY141" s="260" t="s">
        <v>177</v>
      </c>
    </row>
    <row r="142" s="14" customFormat="1">
      <c r="A142" s="14"/>
      <c r="B142" s="261"/>
      <c r="C142" s="262"/>
      <c r="D142" s="251" t="s">
        <v>185</v>
      </c>
      <c r="E142" s="263" t="s">
        <v>1</v>
      </c>
      <c r="F142" s="264" t="s">
        <v>187</v>
      </c>
      <c r="G142" s="262"/>
      <c r="H142" s="265">
        <v>51.892000000000003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185</v>
      </c>
      <c r="AU142" s="271" t="s">
        <v>86</v>
      </c>
      <c r="AV142" s="14" t="s">
        <v>184</v>
      </c>
      <c r="AW142" s="14" t="s">
        <v>33</v>
      </c>
      <c r="AX142" s="14" t="s">
        <v>84</v>
      </c>
      <c r="AY142" s="271" t="s">
        <v>177</v>
      </c>
    </row>
    <row r="143" s="2" customFormat="1" ht="44.25" customHeight="1">
      <c r="A143" s="39"/>
      <c r="B143" s="40"/>
      <c r="C143" s="236" t="s">
        <v>184</v>
      </c>
      <c r="D143" s="236" t="s">
        <v>179</v>
      </c>
      <c r="E143" s="237" t="s">
        <v>844</v>
      </c>
      <c r="F143" s="238" t="s">
        <v>845</v>
      </c>
      <c r="G143" s="239" t="s">
        <v>429</v>
      </c>
      <c r="H143" s="240">
        <v>15</v>
      </c>
      <c r="I143" s="241"/>
      <c r="J143" s="242">
        <f>ROUND(I143*H143,2)</f>
        <v>0</v>
      </c>
      <c r="K143" s="238" t="s">
        <v>183</v>
      </c>
      <c r="L143" s="45"/>
      <c r="M143" s="243" t="s">
        <v>1</v>
      </c>
      <c r="N143" s="244" t="s">
        <v>41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217</v>
      </c>
      <c r="AT143" s="247" t="s">
        <v>179</v>
      </c>
      <c r="AU143" s="247" t="s">
        <v>86</v>
      </c>
      <c r="AY143" s="18" t="s">
        <v>177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84</v>
      </c>
      <c r="BK143" s="248">
        <f>ROUND(I143*H143,2)</f>
        <v>0</v>
      </c>
      <c r="BL143" s="18" t="s">
        <v>217</v>
      </c>
      <c r="BM143" s="247" t="s">
        <v>198</v>
      </c>
    </row>
    <row r="144" s="2" customFormat="1" ht="16.5" customHeight="1">
      <c r="A144" s="39"/>
      <c r="B144" s="40"/>
      <c r="C144" s="293" t="s">
        <v>202</v>
      </c>
      <c r="D144" s="293" t="s">
        <v>375</v>
      </c>
      <c r="E144" s="294" t="s">
        <v>846</v>
      </c>
      <c r="F144" s="295" t="s">
        <v>847</v>
      </c>
      <c r="G144" s="296" t="s">
        <v>418</v>
      </c>
      <c r="H144" s="297">
        <v>15</v>
      </c>
      <c r="I144" s="298"/>
      <c r="J144" s="299">
        <f>ROUND(I144*H144,2)</f>
        <v>0</v>
      </c>
      <c r="K144" s="295" t="s">
        <v>183</v>
      </c>
      <c r="L144" s="300"/>
      <c r="M144" s="301" t="s">
        <v>1</v>
      </c>
      <c r="N144" s="302" t="s">
        <v>41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260</v>
      </c>
      <c r="AT144" s="247" t="s">
        <v>375</v>
      </c>
      <c r="AU144" s="247" t="s">
        <v>86</v>
      </c>
      <c r="AY144" s="18" t="s">
        <v>177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84</v>
      </c>
      <c r="BK144" s="248">
        <f>ROUND(I144*H144,2)</f>
        <v>0</v>
      </c>
      <c r="BL144" s="18" t="s">
        <v>217</v>
      </c>
      <c r="BM144" s="247" t="s">
        <v>205</v>
      </c>
    </row>
    <row r="145" s="2" customFormat="1" ht="21.75" customHeight="1">
      <c r="A145" s="39"/>
      <c r="B145" s="40"/>
      <c r="C145" s="236" t="s">
        <v>195</v>
      </c>
      <c r="D145" s="236" t="s">
        <v>179</v>
      </c>
      <c r="E145" s="237" t="s">
        <v>848</v>
      </c>
      <c r="F145" s="238" t="s">
        <v>849</v>
      </c>
      <c r="G145" s="239" t="s">
        <v>429</v>
      </c>
      <c r="H145" s="240">
        <v>70</v>
      </c>
      <c r="I145" s="241"/>
      <c r="J145" s="242">
        <f>ROUND(I145*H145,2)</f>
        <v>0</v>
      </c>
      <c r="K145" s="238" t="s">
        <v>183</v>
      </c>
      <c r="L145" s="45"/>
      <c r="M145" s="243" t="s">
        <v>1</v>
      </c>
      <c r="N145" s="244" t="s">
        <v>41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217</v>
      </c>
      <c r="AT145" s="247" t="s">
        <v>179</v>
      </c>
      <c r="AU145" s="247" t="s">
        <v>86</v>
      </c>
      <c r="AY145" s="18" t="s">
        <v>177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84</v>
      </c>
      <c r="BK145" s="248">
        <f>ROUND(I145*H145,2)</f>
        <v>0</v>
      </c>
      <c r="BL145" s="18" t="s">
        <v>217</v>
      </c>
      <c r="BM145" s="247" t="s">
        <v>208</v>
      </c>
    </row>
    <row r="146" s="2" customFormat="1" ht="16.5" customHeight="1">
      <c r="A146" s="39"/>
      <c r="B146" s="40"/>
      <c r="C146" s="293" t="s">
        <v>211</v>
      </c>
      <c r="D146" s="293" t="s">
        <v>375</v>
      </c>
      <c r="E146" s="294" t="s">
        <v>850</v>
      </c>
      <c r="F146" s="295" t="s">
        <v>851</v>
      </c>
      <c r="G146" s="296" t="s">
        <v>418</v>
      </c>
      <c r="H146" s="297">
        <v>12</v>
      </c>
      <c r="I146" s="298"/>
      <c r="J146" s="299">
        <f>ROUND(I146*H146,2)</f>
        <v>0</v>
      </c>
      <c r="K146" s="295" t="s">
        <v>183</v>
      </c>
      <c r="L146" s="300"/>
      <c r="M146" s="301" t="s">
        <v>1</v>
      </c>
      <c r="N146" s="302" t="s">
        <v>41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260</v>
      </c>
      <c r="AT146" s="247" t="s">
        <v>375</v>
      </c>
      <c r="AU146" s="247" t="s">
        <v>86</v>
      </c>
      <c r="AY146" s="18" t="s">
        <v>177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84</v>
      </c>
      <c r="BK146" s="248">
        <f>ROUND(I146*H146,2)</f>
        <v>0</v>
      </c>
      <c r="BL146" s="18" t="s">
        <v>217</v>
      </c>
      <c r="BM146" s="247" t="s">
        <v>214</v>
      </c>
    </row>
    <row r="147" s="2" customFormat="1" ht="21.75" customHeight="1">
      <c r="A147" s="39"/>
      <c r="B147" s="40"/>
      <c r="C147" s="236" t="s">
        <v>198</v>
      </c>
      <c r="D147" s="236" t="s">
        <v>179</v>
      </c>
      <c r="E147" s="237" t="s">
        <v>852</v>
      </c>
      <c r="F147" s="238" t="s">
        <v>853</v>
      </c>
      <c r="G147" s="239" t="s">
        <v>288</v>
      </c>
      <c r="H147" s="240">
        <v>78</v>
      </c>
      <c r="I147" s="241"/>
      <c r="J147" s="242">
        <f>ROUND(I147*H147,2)</f>
        <v>0</v>
      </c>
      <c r="K147" s="238" t="s">
        <v>183</v>
      </c>
      <c r="L147" s="45"/>
      <c r="M147" s="243" t="s">
        <v>1</v>
      </c>
      <c r="N147" s="244" t="s">
        <v>41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217</v>
      </c>
      <c r="AT147" s="247" t="s">
        <v>179</v>
      </c>
      <c r="AU147" s="247" t="s">
        <v>86</v>
      </c>
      <c r="AY147" s="18" t="s">
        <v>177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84</v>
      </c>
      <c r="BK147" s="248">
        <f>ROUND(I147*H147,2)</f>
        <v>0</v>
      </c>
      <c r="BL147" s="18" t="s">
        <v>217</v>
      </c>
      <c r="BM147" s="247" t="s">
        <v>217</v>
      </c>
    </row>
    <row r="148" s="2" customFormat="1" ht="16.5" customHeight="1">
      <c r="A148" s="39"/>
      <c r="B148" s="40"/>
      <c r="C148" s="293" t="s">
        <v>219</v>
      </c>
      <c r="D148" s="293" t="s">
        <v>375</v>
      </c>
      <c r="E148" s="294" t="s">
        <v>854</v>
      </c>
      <c r="F148" s="295" t="s">
        <v>855</v>
      </c>
      <c r="G148" s="296" t="s">
        <v>288</v>
      </c>
      <c r="H148" s="297">
        <v>14</v>
      </c>
      <c r="I148" s="298"/>
      <c r="J148" s="299">
        <f>ROUND(I148*H148,2)</f>
        <v>0</v>
      </c>
      <c r="K148" s="295" t="s">
        <v>183</v>
      </c>
      <c r="L148" s="300"/>
      <c r="M148" s="301" t="s">
        <v>1</v>
      </c>
      <c r="N148" s="302" t="s">
        <v>41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260</v>
      </c>
      <c r="AT148" s="247" t="s">
        <v>375</v>
      </c>
      <c r="AU148" s="247" t="s">
        <v>86</v>
      </c>
      <c r="AY148" s="18" t="s">
        <v>177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84</v>
      </c>
      <c r="BK148" s="248">
        <f>ROUND(I148*H148,2)</f>
        <v>0</v>
      </c>
      <c r="BL148" s="18" t="s">
        <v>217</v>
      </c>
      <c r="BM148" s="247" t="s">
        <v>222</v>
      </c>
    </row>
    <row r="149" s="2" customFormat="1" ht="16.5" customHeight="1">
      <c r="A149" s="39"/>
      <c r="B149" s="40"/>
      <c r="C149" s="293" t="s">
        <v>205</v>
      </c>
      <c r="D149" s="293" t="s">
        <v>375</v>
      </c>
      <c r="E149" s="294" t="s">
        <v>856</v>
      </c>
      <c r="F149" s="295" t="s">
        <v>857</v>
      </c>
      <c r="G149" s="296" t="s">
        <v>288</v>
      </c>
      <c r="H149" s="297">
        <v>55</v>
      </c>
      <c r="I149" s="298"/>
      <c r="J149" s="299">
        <f>ROUND(I149*H149,2)</f>
        <v>0</v>
      </c>
      <c r="K149" s="295" t="s">
        <v>1</v>
      </c>
      <c r="L149" s="300"/>
      <c r="M149" s="301" t="s">
        <v>1</v>
      </c>
      <c r="N149" s="302" t="s">
        <v>41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260</v>
      </c>
      <c r="AT149" s="247" t="s">
        <v>375</v>
      </c>
      <c r="AU149" s="247" t="s">
        <v>86</v>
      </c>
      <c r="AY149" s="18" t="s">
        <v>177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84</v>
      </c>
      <c r="BK149" s="248">
        <f>ROUND(I149*H149,2)</f>
        <v>0</v>
      </c>
      <c r="BL149" s="18" t="s">
        <v>217</v>
      </c>
      <c r="BM149" s="247" t="s">
        <v>228</v>
      </c>
    </row>
    <row r="150" s="2" customFormat="1" ht="16.5" customHeight="1">
      <c r="A150" s="39"/>
      <c r="B150" s="40"/>
      <c r="C150" s="293" t="s">
        <v>236</v>
      </c>
      <c r="D150" s="293" t="s">
        <v>375</v>
      </c>
      <c r="E150" s="294" t="s">
        <v>858</v>
      </c>
      <c r="F150" s="295" t="s">
        <v>859</v>
      </c>
      <c r="G150" s="296" t="s">
        <v>288</v>
      </c>
      <c r="H150" s="297">
        <v>9</v>
      </c>
      <c r="I150" s="298"/>
      <c r="J150" s="299">
        <f>ROUND(I150*H150,2)</f>
        <v>0</v>
      </c>
      <c r="K150" s="295" t="s">
        <v>1</v>
      </c>
      <c r="L150" s="300"/>
      <c r="M150" s="301" t="s">
        <v>1</v>
      </c>
      <c r="N150" s="302" t="s">
        <v>41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260</v>
      </c>
      <c r="AT150" s="247" t="s">
        <v>375</v>
      </c>
      <c r="AU150" s="247" t="s">
        <v>86</v>
      </c>
      <c r="AY150" s="18" t="s">
        <v>177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84</v>
      </c>
      <c r="BK150" s="248">
        <f>ROUND(I150*H150,2)</f>
        <v>0</v>
      </c>
      <c r="BL150" s="18" t="s">
        <v>217</v>
      </c>
      <c r="BM150" s="247" t="s">
        <v>239</v>
      </c>
    </row>
    <row r="151" s="2" customFormat="1" ht="21.75" customHeight="1">
      <c r="A151" s="39"/>
      <c r="B151" s="40"/>
      <c r="C151" s="236" t="s">
        <v>208</v>
      </c>
      <c r="D151" s="236" t="s">
        <v>179</v>
      </c>
      <c r="E151" s="237" t="s">
        <v>860</v>
      </c>
      <c r="F151" s="238" t="s">
        <v>861</v>
      </c>
      <c r="G151" s="239" t="s">
        <v>288</v>
      </c>
      <c r="H151" s="240">
        <v>3</v>
      </c>
      <c r="I151" s="241"/>
      <c r="J151" s="242">
        <f>ROUND(I151*H151,2)</f>
        <v>0</v>
      </c>
      <c r="K151" s="238" t="s">
        <v>183</v>
      </c>
      <c r="L151" s="45"/>
      <c r="M151" s="243" t="s">
        <v>1</v>
      </c>
      <c r="N151" s="244" t="s">
        <v>41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217</v>
      </c>
      <c r="AT151" s="247" t="s">
        <v>179</v>
      </c>
      <c r="AU151" s="247" t="s">
        <v>86</v>
      </c>
      <c r="AY151" s="18" t="s">
        <v>177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84</v>
      </c>
      <c r="BK151" s="248">
        <f>ROUND(I151*H151,2)</f>
        <v>0</v>
      </c>
      <c r="BL151" s="18" t="s">
        <v>217</v>
      </c>
      <c r="BM151" s="247" t="s">
        <v>243</v>
      </c>
    </row>
    <row r="152" s="2" customFormat="1" ht="16.5" customHeight="1">
      <c r="A152" s="39"/>
      <c r="B152" s="40"/>
      <c r="C152" s="293" t="s">
        <v>244</v>
      </c>
      <c r="D152" s="293" t="s">
        <v>375</v>
      </c>
      <c r="E152" s="294" t="s">
        <v>862</v>
      </c>
      <c r="F152" s="295" t="s">
        <v>863</v>
      </c>
      <c r="G152" s="296" t="s">
        <v>288</v>
      </c>
      <c r="H152" s="297">
        <v>3</v>
      </c>
      <c r="I152" s="298"/>
      <c r="J152" s="299">
        <f>ROUND(I152*H152,2)</f>
        <v>0</v>
      </c>
      <c r="K152" s="295" t="s">
        <v>183</v>
      </c>
      <c r="L152" s="300"/>
      <c r="M152" s="301" t="s">
        <v>1</v>
      </c>
      <c r="N152" s="302" t="s">
        <v>41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260</v>
      </c>
      <c r="AT152" s="247" t="s">
        <v>375</v>
      </c>
      <c r="AU152" s="247" t="s">
        <v>86</v>
      </c>
      <c r="AY152" s="18" t="s">
        <v>177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84</v>
      </c>
      <c r="BK152" s="248">
        <f>ROUND(I152*H152,2)</f>
        <v>0</v>
      </c>
      <c r="BL152" s="18" t="s">
        <v>217</v>
      </c>
      <c r="BM152" s="247" t="s">
        <v>247</v>
      </c>
    </row>
    <row r="153" s="2" customFormat="1" ht="21.75" customHeight="1">
      <c r="A153" s="39"/>
      <c r="B153" s="40"/>
      <c r="C153" s="236" t="s">
        <v>214</v>
      </c>
      <c r="D153" s="236" t="s">
        <v>179</v>
      </c>
      <c r="E153" s="237" t="s">
        <v>864</v>
      </c>
      <c r="F153" s="238" t="s">
        <v>865</v>
      </c>
      <c r="G153" s="239" t="s">
        <v>288</v>
      </c>
      <c r="H153" s="240">
        <v>4</v>
      </c>
      <c r="I153" s="241"/>
      <c r="J153" s="242">
        <f>ROUND(I153*H153,2)</f>
        <v>0</v>
      </c>
      <c r="K153" s="238" t="s">
        <v>183</v>
      </c>
      <c r="L153" s="45"/>
      <c r="M153" s="243" t="s">
        <v>1</v>
      </c>
      <c r="N153" s="244" t="s">
        <v>41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217</v>
      </c>
      <c r="AT153" s="247" t="s">
        <v>179</v>
      </c>
      <c r="AU153" s="247" t="s">
        <v>86</v>
      </c>
      <c r="AY153" s="18" t="s">
        <v>177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84</v>
      </c>
      <c r="BK153" s="248">
        <f>ROUND(I153*H153,2)</f>
        <v>0</v>
      </c>
      <c r="BL153" s="18" t="s">
        <v>217</v>
      </c>
      <c r="BM153" s="247" t="s">
        <v>252</v>
      </c>
    </row>
    <row r="154" s="2" customFormat="1" ht="16.5" customHeight="1">
      <c r="A154" s="39"/>
      <c r="B154" s="40"/>
      <c r="C154" s="293" t="s">
        <v>8</v>
      </c>
      <c r="D154" s="293" t="s">
        <v>375</v>
      </c>
      <c r="E154" s="294" t="s">
        <v>866</v>
      </c>
      <c r="F154" s="295" t="s">
        <v>867</v>
      </c>
      <c r="G154" s="296" t="s">
        <v>288</v>
      </c>
      <c r="H154" s="297">
        <v>4</v>
      </c>
      <c r="I154" s="298"/>
      <c r="J154" s="299">
        <f>ROUND(I154*H154,2)</f>
        <v>0</v>
      </c>
      <c r="K154" s="295" t="s">
        <v>183</v>
      </c>
      <c r="L154" s="300"/>
      <c r="M154" s="301" t="s">
        <v>1</v>
      </c>
      <c r="N154" s="302" t="s">
        <v>41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260</v>
      </c>
      <c r="AT154" s="247" t="s">
        <v>375</v>
      </c>
      <c r="AU154" s="247" t="s">
        <v>86</v>
      </c>
      <c r="AY154" s="18" t="s">
        <v>177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84</v>
      </c>
      <c r="BK154" s="248">
        <f>ROUND(I154*H154,2)</f>
        <v>0</v>
      </c>
      <c r="BL154" s="18" t="s">
        <v>217</v>
      </c>
      <c r="BM154" s="247" t="s">
        <v>257</v>
      </c>
    </row>
    <row r="155" s="2" customFormat="1" ht="16.5" customHeight="1">
      <c r="A155" s="39"/>
      <c r="B155" s="40"/>
      <c r="C155" s="293" t="s">
        <v>217</v>
      </c>
      <c r="D155" s="293" t="s">
        <v>375</v>
      </c>
      <c r="E155" s="294" t="s">
        <v>868</v>
      </c>
      <c r="F155" s="295" t="s">
        <v>869</v>
      </c>
      <c r="G155" s="296" t="s">
        <v>288</v>
      </c>
      <c r="H155" s="297">
        <v>4</v>
      </c>
      <c r="I155" s="298"/>
      <c r="J155" s="299">
        <f>ROUND(I155*H155,2)</f>
        <v>0</v>
      </c>
      <c r="K155" s="295" t="s">
        <v>183</v>
      </c>
      <c r="L155" s="300"/>
      <c r="M155" s="301" t="s">
        <v>1</v>
      </c>
      <c r="N155" s="302" t="s">
        <v>41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260</v>
      </c>
      <c r="AT155" s="247" t="s">
        <v>375</v>
      </c>
      <c r="AU155" s="247" t="s">
        <v>86</v>
      </c>
      <c r="AY155" s="18" t="s">
        <v>177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84</v>
      </c>
      <c r="BK155" s="248">
        <f>ROUND(I155*H155,2)</f>
        <v>0</v>
      </c>
      <c r="BL155" s="18" t="s">
        <v>217</v>
      </c>
      <c r="BM155" s="247" t="s">
        <v>260</v>
      </c>
    </row>
    <row r="156" s="2" customFormat="1" ht="16.5" customHeight="1">
      <c r="A156" s="39"/>
      <c r="B156" s="40"/>
      <c r="C156" s="236" t="s">
        <v>263</v>
      </c>
      <c r="D156" s="236" t="s">
        <v>179</v>
      </c>
      <c r="E156" s="237" t="s">
        <v>870</v>
      </c>
      <c r="F156" s="238" t="s">
        <v>871</v>
      </c>
      <c r="G156" s="239" t="s">
        <v>288</v>
      </c>
      <c r="H156" s="240">
        <v>10</v>
      </c>
      <c r="I156" s="241"/>
      <c r="J156" s="242">
        <f>ROUND(I156*H156,2)</f>
        <v>0</v>
      </c>
      <c r="K156" s="238" t="s">
        <v>183</v>
      </c>
      <c r="L156" s="45"/>
      <c r="M156" s="243" t="s">
        <v>1</v>
      </c>
      <c r="N156" s="244" t="s">
        <v>41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217</v>
      </c>
      <c r="AT156" s="247" t="s">
        <v>179</v>
      </c>
      <c r="AU156" s="247" t="s">
        <v>86</v>
      </c>
      <c r="AY156" s="18" t="s">
        <v>177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84</v>
      </c>
      <c r="BK156" s="248">
        <f>ROUND(I156*H156,2)</f>
        <v>0</v>
      </c>
      <c r="BL156" s="18" t="s">
        <v>217</v>
      </c>
      <c r="BM156" s="247" t="s">
        <v>266</v>
      </c>
    </row>
    <row r="157" s="2" customFormat="1" ht="16.5" customHeight="1">
      <c r="A157" s="39"/>
      <c r="B157" s="40"/>
      <c r="C157" s="293" t="s">
        <v>222</v>
      </c>
      <c r="D157" s="293" t="s">
        <v>375</v>
      </c>
      <c r="E157" s="294" t="s">
        <v>872</v>
      </c>
      <c r="F157" s="295" t="s">
        <v>873</v>
      </c>
      <c r="G157" s="296" t="s">
        <v>288</v>
      </c>
      <c r="H157" s="297">
        <v>3</v>
      </c>
      <c r="I157" s="298"/>
      <c r="J157" s="299">
        <f>ROUND(I157*H157,2)</f>
        <v>0</v>
      </c>
      <c r="K157" s="295" t="s">
        <v>183</v>
      </c>
      <c r="L157" s="300"/>
      <c r="M157" s="301" t="s">
        <v>1</v>
      </c>
      <c r="N157" s="302" t="s">
        <v>41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260</v>
      </c>
      <c r="AT157" s="247" t="s">
        <v>375</v>
      </c>
      <c r="AU157" s="247" t="s">
        <v>86</v>
      </c>
      <c r="AY157" s="18" t="s">
        <v>177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84</v>
      </c>
      <c r="BK157" s="248">
        <f>ROUND(I157*H157,2)</f>
        <v>0</v>
      </c>
      <c r="BL157" s="18" t="s">
        <v>217</v>
      </c>
      <c r="BM157" s="247" t="s">
        <v>271</v>
      </c>
    </row>
    <row r="158" s="2" customFormat="1" ht="16.5" customHeight="1">
      <c r="A158" s="39"/>
      <c r="B158" s="40"/>
      <c r="C158" s="293" t="s">
        <v>273</v>
      </c>
      <c r="D158" s="293" t="s">
        <v>375</v>
      </c>
      <c r="E158" s="294" t="s">
        <v>874</v>
      </c>
      <c r="F158" s="295" t="s">
        <v>875</v>
      </c>
      <c r="G158" s="296" t="s">
        <v>876</v>
      </c>
      <c r="H158" s="297">
        <v>4</v>
      </c>
      <c r="I158" s="298"/>
      <c r="J158" s="299">
        <f>ROUND(I158*H158,2)</f>
        <v>0</v>
      </c>
      <c r="K158" s="295" t="s">
        <v>1</v>
      </c>
      <c r="L158" s="300"/>
      <c r="M158" s="301" t="s">
        <v>1</v>
      </c>
      <c r="N158" s="302" t="s">
        <v>41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260</v>
      </c>
      <c r="AT158" s="247" t="s">
        <v>375</v>
      </c>
      <c r="AU158" s="247" t="s">
        <v>86</v>
      </c>
      <c r="AY158" s="18" t="s">
        <v>177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84</v>
      </c>
      <c r="BK158" s="248">
        <f>ROUND(I158*H158,2)</f>
        <v>0</v>
      </c>
      <c r="BL158" s="18" t="s">
        <v>217</v>
      </c>
      <c r="BM158" s="247" t="s">
        <v>276</v>
      </c>
    </row>
    <row r="159" s="2" customFormat="1" ht="16.5" customHeight="1">
      <c r="A159" s="39"/>
      <c r="B159" s="40"/>
      <c r="C159" s="293" t="s">
        <v>228</v>
      </c>
      <c r="D159" s="293" t="s">
        <v>375</v>
      </c>
      <c r="E159" s="294" t="s">
        <v>877</v>
      </c>
      <c r="F159" s="295" t="s">
        <v>878</v>
      </c>
      <c r="G159" s="296" t="s">
        <v>876</v>
      </c>
      <c r="H159" s="297">
        <v>3</v>
      </c>
      <c r="I159" s="298"/>
      <c r="J159" s="299">
        <f>ROUND(I159*H159,2)</f>
        <v>0</v>
      </c>
      <c r="K159" s="295" t="s">
        <v>1</v>
      </c>
      <c r="L159" s="300"/>
      <c r="M159" s="301" t="s">
        <v>1</v>
      </c>
      <c r="N159" s="302" t="s">
        <v>41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260</v>
      </c>
      <c r="AT159" s="247" t="s">
        <v>375</v>
      </c>
      <c r="AU159" s="247" t="s">
        <v>86</v>
      </c>
      <c r="AY159" s="18" t="s">
        <v>177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84</v>
      </c>
      <c r="BK159" s="248">
        <f>ROUND(I159*H159,2)</f>
        <v>0</v>
      </c>
      <c r="BL159" s="18" t="s">
        <v>217</v>
      </c>
      <c r="BM159" s="247" t="s">
        <v>289</v>
      </c>
    </row>
    <row r="160" s="2" customFormat="1" ht="21.75" customHeight="1">
      <c r="A160" s="39"/>
      <c r="B160" s="40"/>
      <c r="C160" s="236" t="s">
        <v>7</v>
      </c>
      <c r="D160" s="236" t="s">
        <v>179</v>
      </c>
      <c r="E160" s="237" t="s">
        <v>879</v>
      </c>
      <c r="F160" s="238" t="s">
        <v>880</v>
      </c>
      <c r="G160" s="239" t="s">
        <v>288</v>
      </c>
      <c r="H160" s="240">
        <v>3</v>
      </c>
      <c r="I160" s="241"/>
      <c r="J160" s="242">
        <f>ROUND(I160*H160,2)</f>
        <v>0</v>
      </c>
      <c r="K160" s="238" t="s">
        <v>183</v>
      </c>
      <c r="L160" s="45"/>
      <c r="M160" s="243" t="s">
        <v>1</v>
      </c>
      <c r="N160" s="244" t="s">
        <v>41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217</v>
      </c>
      <c r="AT160" s="247" t="s">
        <v>179</v>
      </c>
      <c r="AU160" s="247" t="s">
        <v>86</v>
      </c>
      <c r="AY160" s="18" t="s">
        <v>177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84</v>
      </c>
      <c r="BK160" s="248">
        <f>ROUND(I160*H160,2)</f>
        <v>0</v>
      </c>
      <c r="BL160" s="18" t="s">
        <v>217</v>
      </c>
      <c r="BM160" s="247" t="s">
        <v>292</v>
      </c>
    </row>
    <row r="161" s="2" customFormat="1" ht="16.5" customHeight="1">
      <c r="A161" s="39"/>
      <c r="B161" s="40"/>
      <c r="C161" s="293" t="s">
        <v>239</v>
      </c>
      <c r="D161" s="293" t="s">
        <v>375</v>
      </c>
      <c r="E161" s="294" t="s">
        <v>881</v>
      </c>
      <c r="F161" s="295" t="s">
        <v>882</v>
      </c>
      <c r="G161" s="296" t="s">
        <v>288</v>
      </c>
      <c r="H161" s="297">
        <v>3</v>
      </c>
      <c r="I161" s="298"/>
      <c r="J161" s="299">
        <f>ROUND(I161*H161,2)</f>
        <v>0</v>
      </c>
      <c r="K161" s="295" t="s">
        <v>183</v>
      </c>
      <c r="L161" s="300"/>
      <c r="M161" s="301" t="s">
        <v>1</v>
      </c>
      <c r="N161" s="302" t="s">
        <v>41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260</v>
      </c>
      <c r="AT161" s="247" t="s">
        <v>375</v>
      </c>
      <c r="AU161" s="247" t="s">
        <v>86</v>
      </c>
      <c r="AY161" s="18" t="s">
        <v>177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84</v>
      </c>
      <c r="BK161" s="248">
        <f>ROUND(I161*H161,2)</f>
        <v>0</v>
      </c>
      <c r="BL161" s="18" t="s">
        <v>217</v>
      </c>
      <c r="BM161" s="247" t="s">
        <v>295</v>
      </c>
    </row>
    <row r="162" s="12" customFormat="1" ht="22.8" customHeight="1">
      <c r="A162" s="12"/>
      <c r="B162" s="220"/>
      <c r="C162" s="221"/>
      <c r="D162" s="222" t="s">
        <v>75</v>
      </c>
      <c r="E162" s="234" t="s">
        <v>883</v>
      </c>
      <c r="F162" s="234" t="s">
        <v>884</v>
      </c>
      <c r="G162" s="221"/>
      <c r="H162" s="221"/>
      <c r="I162" s="224"/>
      <c r="J162" s="235">
        <f>BK162</f>
        <v>0</v>
      </c>
      <c r="K162" s="221"/>
      <c r="L162" s="226"/>
      <c r="M162" s="227"/>
      <c r="N162" s="228"/>
      <c r="O162" s="228"/>
      <c r="P162" s="229">
        <f>SUM(P163:P168)</f>
        <v>0</v>
      </c>
      <c r="Q162" s="228"/>
      <c r="R162" s="229">
        <f>SUM(R163:R168)</f>
        <v>0</v>
      </c>
      <c r="S162" s="228"/>
      <c r="T162" s="230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1" t="s">
        <v>84</v>
      </c>
      <c r="AT162" s="232" t="s">
        <v>75</v>
      </c>
      <c r="AU162" s="232" t="s">
        <v>84</v>
      </c>
      <c r="AY162" s="231" t="s">
        <v>177</v>
      </c>
      <c r="BK162" s="233">
        <f>SUM(BK163:BK168)</f>
        <v>0</v>
      </c>
    </row>
    <row r="163" s="2" customFormat="1" ht="33" customHeight="1">
      <c r="A163" s="39"/>
      <c r="B163" s="40"/>
      <c r="C163" s="236" t="s">
        <v>297</v>
      </c>
      <c r="D163" s="236" t="s">
        <v>179</v>
      </c>
      <c r="E163" s="237" t="s">
        <v>885</v>
      </c>
      <c r="F163" s="238" t="s">
        <v>886</v>
      </c>
      <c r="G163" s="239" t="s">
        <v>429</v>
      </c>
      <c r="H163" s="240">
        <v>60</v>
      </c>
      <c r="I163" s="241"/>
      <c r="J163" s="242">
        <f>ROUND(I163*H163,2)</f>
        <v>0</v>
      </c>
      <c r="K163" s="238" t="s">
        <v>183</v>
      </c>
      <c r="L163" s="45"/>
      <c r="M163" s="243" t="s">
        <v>1</v>
      </c>
      <c r="N163" s="244" t="s">
        <v>41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184</v>
      </c>
      <c r="AT163" s="247" t="s">
        <v>179</v>
      </c>
      <c r="AU163" s="247" t="s">
        <v>86</v>
      </c>
      <c r="AY163" s="18" t="s">
        <v>177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84</v>
      </c>
      <c r="BK163" s="248">
        <f>ROUND(I163*H163,2)</f>
        <v>0</v>
      </c>
      <c r="BL163" s="18" t="s">
        <v>184</v>
      </c>
      <c r="BM163" s="247" t="s">
        <v>300</v>
      </c>
    </row>
    <row r="164" s="2" customFormat="1" ht="21.75" customHeight="1">
      <c r="A164" s="39"/>
      <c r="B164" s="40"/>
      <c r="C164" s="293" t="s">
        <v>243</v>
      </c>
      <c r="D164" s="293" t="s">
        <v>375</v>
      </c>
      <c r="E164" s="294" t="s">
        <v>887</v>
      </c>
      <c r="F164" s="295" t="s">
        <v>888</v>
      </c>
      <c r="G164" s="296" t="s">
        <v>429</v>
      </c>
      <c r="H164" s="297">
        <v>60</v>
      </c>
      <c r="I164" s="298"/>
      <c r="J164" s="299">
        <f>ROUND(I164*H164,2)</f>
        <v>0</v>
      </c>
      <c r="K164" s="295" t="s">
        <v>183</v>
      </c>
      <c r="L164" s="300"/>
      <c r="M164" s="301" t="s">
        <v>1</v>
      </c>
      <c r="N164" s="302" t="s">
        <v>41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198</v>
      </c>
      <c r="AT164" s="247" t="s">
        <v>375</v>
      </c>
      <c r="AU164" s="247" t="s">
        <v>86</v>
      </c>
      <c r="AY164" s="18" t="s">
        <v>177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84</v>
      </c>
      <c r="BK164" s="248">
        <f>ROUND(I164*H164,2)</f>
        <v>0</v>
      </c>
      <c r="BL164" s="18" t="s">
        <v>184</v>
      </c>
      <c r="BM164" s="247" t="s">
        <v>306</v>
      </c>
    </row>
    <row r="165" s="2" customFormat="1" ht="44.25" customHeight="1">
      <c r="A165" s="39"/>
      <c r="B165" s="40"/>
      <c r="C165" s="236" t="s">
        <v>309</v>
      </c>
      <c r="D165" s="236" t="s">
        <v>179</v>
      </c>
      <c r="E165" s="237" t="s">
        <v>889</v>
      </c>
      <c r="F165" s="238" t="s">
        <v>890</v>
      </c>
      <c r="G165" s="239" t="s">
        <v>288</v>
      </c>
      <c r="H165" s="240">
        <v>6</v>
      </c>
      <c r="I165" s="241"/>
      <c r="J165" s="242">
        <f>ROUND(I165*H165,2)</f>
        <v>0</v>
      </c>
      <c r="K165" s="238" t="s">
        <v>891</v>
      </c>
      <c r="L165" s="45"/>
      <c r="M165" s="243" t="s">
        <v>1</v>
      </c>
      <c r="N165" s="244" t="s">
        <v>41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184</v>
      </c>
      <c r="AT165" s="247" t="s">
        <v>179</v>
      </c>
      <c r="AU165" s="247" t="s">
        <v>86</v>
      </c>
      <c r="AY165" s="18" t="s">
        <v>177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84</v>
      </c>
      <c r="BK165" s="248">
        <f>ROUND(I165*H165,2)</f>
        <v>0</v>
      </c>
      <c r="BL165" s="18" t="s">
        <v>184</v>
      </c>
      <c r="BM165" s="247" t="s">
        <v>312</v>
      </c>
    </row>
    <row r="166" s="2" customFormat="1" ht="21.75" customHeight="1">
      <c r="A166" s="39"/>
      <c r="B166" s="40"/>
      <c r="C166" s="293" t="s">
        <v>247</v>
      </c>
      <c r="D166" s="293" t="s">
        <v>375</v>
      </c>
      <c r="E166" s="294" t="s">
        <v>892</v>
      </c>
      <c r="F166" s="295" t="s">
        <v>893</v>
      </c>
      <c r="G166" s="296" t="s">
        <v>288</v>
      </c>
      <c r="H166" s="297">
        <v>6</v>
      </c>
      <c r="I166" s="298"/>
      <c r="J166" s="299">
        <f>ROUND(I166*H166,2)</f>
        <v>0</v>
      </c>
      <c r="K166" s="295" t="s">
        <v>891</v>
      </c>
      <c r="L166" s="300"/>
      <c r="M166" s="301" t="s">
        <v>1</v>
      </c>
      <c r="N166" s="302" t="s">
        <v>41</v>
      </c>
      <c r="O166" s="92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198</v>
      </c>
      <c r="AT166" s="247" t="s">
        <v>375</v>
      </c>
      <c r="AU166" s="247" t="s">
        <v>86</v>
      </c>
      <c r="AY166" s="18" t="s">
        <v>177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84</v>
      </c>
      <c r="BK166" s="248">
        <f>ROUND(I166*H166,2)</f>
        <v>0</v>
      </c>
      <c r="BL166" s="18" t="s">
        <v>184</v>
      </c>
      <c r="BM166" s="247" t="s">
        <v>319</v>
      </c>
    </row>
    <row r="167" s="2" customFormat="1" ht="33" customHeight="1">
      <c r="A167" s="39"/>
      <c r="B167" s="40"/>
      <c r="C167" s="236" t="s">
        <v>325</v>
      </c>
      <c r="D167" s="236" t="s">
        <v>179</v>
      </c>
      <c r="E167" s="237" t="s">
        <v>894</v>
      </c>
      <c r="F167" s="238" t="s">
        <v>895</v>
      </c>
      <c r="G167" s="239" t="s">
        <v>288</v>
      </c>
      <c r="H167" s="240">
        <v>7</v>
      </c>
      <c r="I167" s="241"/>
      <c r="J167" s="242">
        <f>ROUND(I167*H167,2)</f>
        <v>0</v>
      </c>
      <c r="K167" s="238" t="s">
        <v>891</v>
      </c>
      <c r="L167" s="45"/>
      <c r="M167" s="243" t="s">
        <v>1</v>
      </c>
      <c r="N167" s="244" t="s">
        <v>41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184</v>
      </c>
      <c r="AT167" s="247" t="s">
        <v>179</v>
      </c>
      <c r="AU167" s="247" t="s">
        <v>86</v>
      </c>
      <c r="AY167" s="18" t="s">
        <v>177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84</v>
      </c>
      <c r="BK167" s="248">
        <f>ROUND(I167*H167,2)</f>
        <v>0</v>
      </c>
      <c r="BL167" s="18" t="s">
        <v>184</v>
      </c>
      <c r="BM167" s="247" t="s">
        <v>328</v>
      </c>
    </row>
    <row r="168" s="2" customFormat="1" ht="16.5" customHeight="1">
      <c r="A168" s="39"/>
      <c r="B168" s="40"/>
      <c r="C168" s="293" t="s">
        <v>252</v>
      </c>
      <c r="D168" s="293" t="s">
        <v>375</v>
      </c>
      <c r="E168" s="294" t="s">
        <v>896</v>
      </c>
      <c r="F168" s="295" t="s">
        <v>897</v>
      </c>
      <c r="G168" s="296" t="s">
        <v>288</v>
      </c>
      <c r="H168" s="297">
        <v>7</v>
      </c>
      <c r="I168" s="298"/>
      <c r="J168" s="299">
        <f>ROUND(I168*H168,2)</f>
        <v>0</v>
      </c>
      <c r="K168" s="295" t="s">
        <v>891</v>
      </c>
      <c r="L168" s="300"/>
      <c r="M168" s="301" t="s">
        <v>1</v>
      </c>
      <c r="N168" s="302" t="s">
        <v>41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198</v>
      </c>
      <c r="AT168" s="247" t="s">
        <v>375</v>
      </c>
      <c r="AU168" s="247" t="s">
        <v>86</v>
      </c>
      <c r="AY168" s="18" t="s">
        <v>177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84</v>
      </c>
      <c r="BK168" s="248">
        <f>ROUND(I168*H168,2)</f>
        <v>0</v>
      </c>
      <c r="BL168" s="18" t="s">
        <v>184</v>
      </c>
      <c r="BM168" s="247" t="s">
        <v>331</v>
      </c>
    </row>
    <row r="169" s="12" customFormat="1" ht="22.8" customHeight="1">
      <c r="A169" s="12"/>
      <c r="B169" s="220"/>
      <c r="C169" s="221"/>
      <c r="D169" s="222" t="s">
        <v>75</v>
      </c>
      <c r="E169" s="234" t="s">
        <v>898</v>
      </c>
      <c r="F169" s="234" t="s">
        <v>899</v>
      </c>
      <c r="G169" s="221"/>
      <c r="H169" s="221"/>
      <c r="I169" s="224"/>
      <c r="J169" s="235">
        <f>BK169</f>
        <v>0</v>
      </c>
      <c r="K169" s="221"/>
      <c r="L169" s="226"/>
      <c r="M169" s="227"/>
      <c r="N169" s="228"/>
      <c r="O169" s="228"/>
      <c r="P169" s="229">
        <f>SUM(P170:P182)</f>
        <v>0</v>
      </c>
      <c r="Q169" s="228"/>
      <c r="R169" s="229">
        <f>SUM(R170:R182)</f>
        <v>0</v>
      </c>
      <c r="S169" s="228"/>
      <c r="T169" s="230">
        <f>SUM(T170:T182)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1" t="s">
        <v>84</v>
      </c>
      <c r="AT169" s="232" t="s">
        <v>75</v>
      </c>
      <c r="AU169" s="232" t="s">
        <v>84</v>
      </c>
      <c r="AY169" s="231" t="s">
        <v>177</v>
      </c>
      <c r="BK169" s="233">
        <f>SUM(BK170:BK182)</f>
        <v>0</v>
      </c>
    </row>
    <row r="170" s="2" customFormat="1" ht="16.5" customHeight="1">
      <c r="A170" s="39"/>
      <c r="B170" s="40"/>
      <c r="C170" s="293" t="s">
        <v>334</v>
      </c>
      <c r="D170" s="293" t="s">
        <v>375</v>
      </c>
      <c r="E170" s="294" t="s">
        <v>900</v>
      </c>
      <c r="F170" s="295" t="s">
        <v>901</v>
      </c>
      <c r="G170" s="296" t="s">
        <v>429</v>
      </c>
      <c r="H170" s="297">
        <v>5</v>
      </c>
      <c r="I170" s="298"/>
      <c r="J170" s="299">
        <f>ROUND(I170*H170,2)</f>
        <v>0</v>
      </c>
      <c r="K170" s="295" t="s">
        <v>891</v>
      </c>
      <c r="L170" s="300"/>
      <c r="M170" s="301" t="s">
        <v>1</v>
      </c>
      <c r="N170" s="302" t="s">
        <v>41</v>
      </c>
      <c r="O170" s="92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198</v>
      </c>
      <c r="AT170" s="247" t="s">
        <v>375</v>
      </c>
      <c r="AU170" s="247" t="s">
        <v>86</v>
      </c>
      <c r="AY170" s="18" t="s">
        <v>177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84</v>
      </c>
      <c r="BK170" s="248">
        <f>ROUND(I170*H170,2)</f>
        <v>0</v>
      </c>
      <c r="BL170" s="18" t="s">
        <v>184</v>
      </c>
      <c r="BM170" s="247" t="s">
        <v>337</v>
      </c>
    </row>
    <row r="171" s="2" customFormat="1" ht="33" customHeight="1">
      <c r="A171" s="39"/>
      <c r="B171" s="40"/>
      <c r="C171" s="236" t="s">
        <v>257</v>
      </c>
      <c r="D171" s="236" t="s">
        <v>179</v>
      </c>
      <c r="E171" s="237" t="s">
        <v>902</v>
      </c>
      <c r="F171" s="238" t="s">
        <v>903</v>
      </c>
      <c r="G171" s="239" t="s">
        <v>429</v>
      </c>
      <c r="H171" s="240">
        <v>40</v>
      </c>
      <c r="I171" s="241"/>
      <c r="J171" s="242">
        <f>ROUND(I171*H171,2)</f>
        <v>0</v>
      </c>
      <c r="K171" s="238" t="s">
        <v>891</v>
      </c>
      <c r="L171" s="45"/>
      <c r="M171" s="243" t="s">
        <v>1</v>
      </c>
      <c r="N171" s="244" t="s">
        <v>41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184</v>
      </c>
      <c r="AT171" s="247" t="s">
        <v>179</v>
      </c>
      <c r="AU171" s="247" t="s">
        <v>86</v>
      </c>
      <c r="AY171" s="18" t="s">
        <v>177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84</v>
      </c>
      <c r="BK171" s="248">
        <f>ROUND(I171*H171,2)</f>
        <v>0</v>
      </c>
      <c r="BL171" s="18" t="s">
        <v>184</v>
      </c>
      <c r="BM171" s="247" t="s">
        <v>343</v>
      </c>
    </row>
    <row r="172" s="2" customFormat="1" ht="16.5" customHeight="1">
      <c r="A172" s="39"/>
      <c r="B172" s="40"/>
      <c r="C172" s="293" t="s">
        <v>350</v>
      </c>
      <c r="D172" s="293" t="s">
        <v>375</v>
      </c>
      <c r="E172" s="294" t="s">
        <v>904</v>
      </c>
      <c r="F172" s="295" t="s">
        <v>905</v>
      </c>
      <c r="G172" s="296" t="s">
        <v>429</v>
      </c>
      <c r="H172" s="297">
        <v>40</v>
      </c>
      <c r="I172" s="298"/>
      <c r="J172" s="299">
        <f>ROUND(I172*H172,2)</f>
        <v>0</v>
      </c>
      <c r="K172" s="295" t="s">
        <v>891</v>
      </c>
      <c r="L172" s="300"/>
      <c r="M172" s="301" t="s">
        <v>1</v>
      </c>
      <c r="N172" s="302" t="s">
        <v>41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198</v>
      </c>
      <c r="AT172" s="247" t="s">
        <v>375</v>
      </c>
      <c r="AU172" s="247" t="s">
        <v>86</v>
      </c>
      <c r="AY172" s="18" t="s">
        <v>177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84</v>
      </c>
      <c r="BK172" s="248">
        <f>ROUND(I172*H172,2)</f>
        <v>0</v>
      </c>
      <c r="BL172" s="18" t="s">
        <v>184</v>
      </c>
      <c r="BM172" s="247" t="s">
        <v>353</v>
      </c>
    </row>
    <row r="173" s="2" customFormat="1" ht="33" customHeight="1">
      <c r="A173" s="39"/>
      <c r="B173" s="40"/>
      <c r="C173" s="236" t="s">
        <v>260</v>
      </c>
      <c r="D173" s="236" t="s">
        <v>179</v>
      </c>
      <c r="E173" s="237" t="s">
        <v>906</v>
      </c>
      <c r="F173" s="238" t="s">
        <v>907</v>
      </c>
      <c r="G173" s="239" t="s">
        <v>429</v>
      </c>
      <c r="H173" s="240">
        <v>8</v>
      </c>
      <c r="I173" s="241"/>
      <c r="J173" s="242">
        <f>ROUND(I173*H173,2)</f>
        <v>0</v>
      </c>
      <c r="K173" s="238" t="s">
        <v>891</v>
      </c>
      <c r="L173" s="45"/>
      <c r="M173" s="243" t="s">
        <v>1</v>
      </c>
      <c r="N173" s="244" t="s">
        <v>41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184</v>
      </c>
      <c r="AT173" s="247" t="s">
        <v>179</v>
      </c>
      <c r="AU173" s="247" t="s">
        <v>86</v>
      </c>
      <c r="AY173" s="18" t="s">
        <v>177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84</v>
      </c>
      <c r="BK173" s="248">
        <f>ROUND(I173*H173,2)</f>
        <v>0</v>
      </c>
      <c r="BL173" s="18" t="s">
        <v>184</v>
      </c>
      <c r="BM173" s="247" t="s">
        <v>356</v>
      </c>
    </row>
    <row r="174" s="2" customFormat="1" ht="16.5" customHeight="1">
      <c r="A174" s="39"/>
      <c r="B174" s="40"/>
      <c r="C174" s="293" t="s">
        <v>357</v>
      </c>
      <c r="D174" s="293" t="s">
        <v>375</v>
      </c>
      <c r="E174" s="294" t="s">
        <v>908</v>
      </c>
      <c r="F174" s="295" t="s">
        <v>909</v>
      </c>
      <c r="G174" s="296" t="s">
        <v>429</v>
      </c>
      <c r="H174" s="297">
        <v>8</v>
      </c>
      <c r="I174" s="298"/>
      <c r="J174" s="299">
        <f>ROUND(I174*H174,2)</f>
        <v>0</v>
      </c>
      <c r="K174" s="295" t="s">
        <v>891</v>
      </c>
      <c r="L174" s="300"/>
      <c r="M174" s="301" t="s">
        <v>1</v>
      </c>
      <c r="N174" s="302" t="s">
        <v>41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198</v>
      </c>
      <c r="AT174" s="247" t="s">
        <v>375</v>
      </c>
      <c r="AU174" s="247" t="s">
        <v>86</v>
      </c>
      <c r="AY174" s="18" t="s">
        <v>177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84</v>
      </c>
      <c r="BK174" s="248">
        <f>ROUND(I174*H174,2)</f>
        <v>0</v>
      </c>
      <c r="BL174" s="18" t="s">
        <v>184</v>
      </c>
      <c r="BM174" s="247" t="s">
        <v>360</v>
      </c>
    </row>
    <row r="175" s="2" customFormat="1" ht="44.25" customHeight="1">
      <c r="A175" s="39"/>
      <c r="B175" s="40"/>
      <c r="C175" s="236" t="s">
        <v>266</v>
      </c>
      <c r="D175" s="236" t="s">
        <v>179</v>
      </c>
      <c r="E175" s="237" t="s">
        <v>910</v>
      </c>
      <c r="F175" s="238" t="s">
        <v>911</v>
      </c>
      <c r="G175" s="239" t="s">
        <v>429</v>
      </c>
      <c r="H175" s="240">
        <v>60</v>
      </c>
      <c r="I175" s="241"/>
      <c r="J175" s="242">
        <f>ROUND(I175*H175,2)</f>
        <v>0</v>
      </c>
      <c r="K175" s="238" t="s">
        <v>183</v>
      </c>
      <c r="L175" s="45"/>
      <c r="M175" s="243" t="s">
        <v>1</v>
      </c>
      <c r="N175" s="244" t="s">
        <v>41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184</v>
      </c>
      <c r="AT175" s="247" t="s">
        <v>179</v>
      </c>
      <c r="AU175" s="247" t="s">
        <v>86</v>
      </c>
      <c r="AY175" s="18" t="s">
        <v>177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84</v>
      </c>
      <c r="BK175" s="248">
        <f>ROUND(I175*H175,2)</f>
        <v>0</v>
      </c>
      <c r="BL175" s="18" t="s">
        <v>184</v>
      </c>
      <c r="BM175" s="247" t="s">
        <v>366</v>
      </c>
    </row>
    <row r="176" s="2" customFormat="1" ht="16.5" customHeight="1">
      <c r="A176" s="39"/>
      <c r="B176" s="40"/>
      <c r="C176" s="293" t="s">
        <v>367</v>
      </c>
      <c r="D176" s="293" t="s">
        <v>375</v>
      </c>
      <c r="E176" s="294" t="s">
        <v>912</v>
      </c>
      <c r="F176" s="295" t="s">
        <v>913</v>
      </c>
      <c r="G176" s="296" t="s">
        <v>429</v>
      </c>
      <c r="H176" s="297">
        <v>72</v>
      </c>
      <c r="I176" s="298"/>
      <c r="J176" s="299">
        <f>ROUND(I176*H176,2)</f>
        <v>0</v>
      </c>
      <c r="K176" s="295" t="s">
        <v>183</v>
      </c>
      <c r="L176" s="300"/>
      <c r="M176" s="301" t="s">
        <v>1</v>
      </c>
      <c r="N176" s="302" t="s">
        <v>41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198</v>
      </c>
      <c r="AT176" s="247" t="s">
        <v>375</v>
      </c>
      <c r="AU176" s="247" t="s">
        <v>86</v>
      </c>
      <c r="AY176" s="18" t="s">
        <v>177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84</v>
      </c>
      <c r="BK176" s="248">
        <f>ROUND(I176*H176,2)</f>
        <v>0</v>
      </c>
      <c r="BL176" s="18" t="s">
        <v>184</v>
      </c>
      <c r="BM176" s="247" t="s">
        <v>370</v>
      </c>
    </row>
    <row r="177" s="13" customFormat="1">
      <c r="A177" s="13"/>
      <c r="B177" s="249"/>
      <c r="C177" s="250"/>
      <c r="D177" s="251" t="s">
        <v>185</v>
      </c>
      <c r="E177" s="252" t="s">
        <v>1</v>
      </c>
      <c r="F177" s="253" t="s">
        <v>914</v>
      </c>
      <c r="G177" s="250"/>
      <c r="H177" s="254">
        <v>72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185</v>
      </c>
      <c r="AU177" s="260" t="s">
        <v>86</v>
      </c>
      <c r="AV177" s="13" t="s">
        <v>86</v>
      </c>
      <c r="AW177" s="13" t="s">
        <v>33</v>
      </c>
      <c r="AX177" s="13" t="s">
        <v>76</v>
      </c>
      <c r="AY177" s="260" t="s">
        <v>177</v>
      </c>
    </row>
    <row r="178" s="14" customFormat="1">
      <c r="A178" s="14"/>
      <c r="B178" s="261"/>
      <c r="C178" s="262"/>
      <c r="D178" s="251" t="s">
        <v>185</v>
      </c>
      <c r="E178" s="263" t="s">
        <v>1</v>
      </c>
      <c r="F178" s="264" t="s">
        <v>187</v>
      </c>
      <c r="G178" s="262"/>
      <c r="H178" s="265">
        <v>72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1" t="s">
        <v>185</v>
      </c>
      <c r="AU178" s="271" t="s">
        <v>86</v>
      </c>
      <c r="AV178" s="14" t="s">
        <v>184</v>
      </c>
      <c r="AW178" s="14" t="s">
        <v>33</v>
      </c>
      <c r="AX178" s="14" t="s">
        <v>84</v>
      </c>
      <c r="AY178" s="271" t="s">
        <v>177</v>
      </c>
    </row>
    <row r="179" s="2" customFormat="1" ht="55.5" customHeight="1">
      <c r="A179" s="39"/>
      <c r="B179" s="40"/>
      <c r="C179" s="236" t="s">
        <v>271</v>
      </c>
      <c r="D179" s="236" t="s">
        <v>179</v>
      </c>
      <c r="E179" s="237" t="s">
        <v>915</v>
      </c>
      <c r="F179" s="238" t="s">
        <v>916</v>
      </c>
      <c r="G179" s="239" t="s">
        <v>429</v>
      </c>
      <c r="H179" s="240">
        <v>1</v>
      </c>
      <c r="I179" s="241"/>
      <c r="J179" s="242">
        <f>ROUND(I179*H179,2)</f>
        <v>0</v>
      </c>
      <c r="K179" s="238" t="s">
        <v>183</v>
      </c>
      <c r="L179" s="45"/>
      <c r="M179" s="243" t="s">
        <v>1</v>
      </c>
      <c r="N179" s="244" t="s">
        <v>41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184</v>
      </c>
      <c r="AT179" s="247" t="s">
        <v>179</v>
      </c>
      <c r="AU179" s="247" t="s">
        <v>86</v>
      </c>
      <c r="AY179" s="18" t="s">
        <v>177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84</v>
      </c>
      <c r="BK179" s="248">
        <f>ROUND(I179*H179,2)</f>
        <v>0</v>
      </c>
      <c r="BL179" s="18" t="s">
        <v>184</v>
      </c>
      <c r="BM179" s="247" t="s">
        <v>373</v>
      </c>
    </row>
    <row r="180" s="2" customFormat="1" ht="16.5" customHeight="1">
      <c r="A180" s="39"/>
      <c r="B180" s="40"/>
      <c r="C180" s="293" t="s">
        <v>374</v>
      </c>
      <c r="D180" s="293" t="s">
        <v>375</v>
      </c>
      <c r="E180" s="294" t="s">
        <v>917</v>
      </c>
      <c r="F180" s="295" t="s">
        <v>918</v>
      </c>
      <c r="G180" s="296" t="s">
        <v>429</v>
      </c>
      <c r="H180" s="297">
        <v>1</v>
      </c>
      <c r="I180" s="298"/>
      <c r="J180" s="299">
        <f>ROUND(I180*H180,2)</f>
        <v>0</v>
      </c>
      <c r="K180" s="295" t="s">
        <v>1</v>
      </c>
      <c r="L180" s="300"/>
      <c r="M180" s="301" t="s">
        <v>1</v>
      </c>
      <c r="N180" s="302" t="s">
        <v>41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198</v>
      </c>
      <c r="AT180" s="247" t="s">
        <v>375</v>
      </c>
      <c r="AU180" s="247" t="s">
        <v>86</v>
      </c>
      <c r="AY180" s="18" t="s">
        <v>177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84</v>
      </c>
      <c r="BK180" s="248">
        <f>ROUND(I180*H180,2)</f>
        <v>0</v>
      </c>
      <c r="BL180" s="18" t="s">
        <v>184</v>
      </c>
      <c r="BM180" s="247" t="s">
        <v>378</v>
      </c>
    </row>
    <row r="181" s="2" customFormat="1" ht="33" customHeight="1">
      <c r="A181" s="39"/>
      <c r="B181" s="40"/>
      <c r="C181" s="236" t="s">
        <v>276</v>
      </c>
      <c r="D181" s="236" t="s">
        <v>179</v>
      </c>
      <c r="E181" s="237" t="s">
        <v>919</v>
      </c>
      <c r="F181" s="238" t="s">
        <v>920</v>
      </c>
      <c r="G181" s="239" t="s">
        <v>429</v>
      </c>
      <c r="H181" s="240">
        <v>10</v>
      </c>
      <c r="I181" s="241"/>
      <c r="J181" s="242">
        <f>ROUND(I181*H181,2)</f>
        <v>0</v>
      </c>
      <c r="K181" s="238" t="s">
        <v>183</v>
      </c>
      <c r="L181" s="45"/>
      <c r="M181" s="243" t="s">
        <v>1</v>
      </c>
      <c r="N181" s="244" t="s">
        <v>41</v>
      </c>
      <c r="O181" s="92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184</v>
      </c>
      <c r="AT181" s="247" t="s">
        <v>179</v>
      </c>
      <c r="AU181" s="247" t="s">
        <v>86</v>
      </c>
      <c r="AY181" s="18" t="s">
        <v>177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84</v>
      </c>
      <c r="BK181" s="248">
        <f>ROUND(I181*H181,2)</f>
        <v>0</v>
      </c>
      <c r="BL181" s="18" t="s">
        <v>184</v>
      </c>
      <c r="BM181" s="247" t="s">
        <v>381</v>
      </c>
    </row>
    <row r="182" s="2" customFormat="1" ht="16.5" customHeight="1">
      <c r="A182" s="39"/>
      <c r="B182" s="40"/>
      <c r="C182" s="293" t="s">
        <v>382</v>
      </c>
      <c r="D182" s="293" t="s">
        <v>375</v>
      </c>
      <c r="E182" s="294" t="s">
        <v>921</v>
      </c>
      <c r="F182" s="295" t="s">
        <v>922</v>
      </c>
      <c r="G182" s="296" t="s">
        <v>288</v>
      </c>
      <c r="H182" s="297">
        <v>10</v>
      </c>
      <c r="I182" s="298"/>
      <c r="J182" s="299">
        <f>ROUND(I182*H182,2)</f>
        <v>0</v>
      </c>
      <c r="K182" s="295" t="s">
        <v>1</v>
      </c>
      <c r="L182" s="300"/>
      <c r="M182" s="301" t="s">
        <v>1</v>
      </c>
      <c r="N182" s="302" t="s">
        <v>41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198</v>
      </c>
      <c r="AT182" s="247" t="s">
        <v>375</v>
      </c>
      <c r="AU182" s="247" t="s">
        <v>86</v>
      </c>
      <c r="AY182" s="18" t="s">
        <v>177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84</v>
      </c>
      <c r="BK182" s="248">
        <f>ROUND(I182*H182,2)</f>
        <v>0</v>
      </c>
      <c r="BL182" s="18" t="s">
        <v>184</v>
      </c>
      <c r="BM182" s="247" t="s">
        <v>385</v>
      </c>
    </row>
    <row r="183" s="12" customFormat="1" ht="22.8" customHeight="1">
      <c r="A183" s="12"/>
      <c r="B183" s="220"/>
      <c r="C183" s="221"/>
      <c r="D183" s="222" t="s">
        <v>75</v>
      </c>
      <c r="E183" s="234" t="s">
        <v>923</v>
      </c>
      <c r="F183" s="234" t="s">
        <v>924</v>
      </c>
      <c r="G183" s="221"/>
      <c r="H183" s="221"/>
      <c r="I183" s="224"/>
      <c r="J183" s="235">
        <f>BK183</f>
        <v>0</v>
      </c>
      <c r="K183" s="221"/>
      <c r="L183" s="226"/>
      <c r="M183" s="227"/>
      <c r="N183" s="228"/>
      <c r="O183" s="228"/>
      <c r="P183" s="229">
        <f>P184</f>
        <v>0</v>
      </c>
      <c r="Q183" s="228"/>
      <c r="R183" s="229">
        <f>R184</f>
        <v>0</v>
      </c>
      <c r="S183" s="228"/>
      <c r="T183" s="230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1" t="s">
        <v>84</v>
      </c>
      <c r="AT183" s="232" t="s">
        <v>75</v>
      </c>
      <c r="AU183" s="232" t="s">
        <v>84</v>
      </c>
      <c r="AY183" s="231" t="s">
        <v>177</v>
      </c>
      <c r="BK183" s="233">
        <f>BK184</f>
        <v>0</v>
      </c>
    </row>
    <row r="184" s="2" customFormat="1" ht="21.75" customHeight="1">
      <c r="A184" s="39"/>
      <c r="B184" s="40"/>
      <c r="C184" s="236" t="s">
        <v>289</v>
      </c>
      <c r="D184" s="236" t="s">
        <v>179</v>
      </c>
      <c r="E184" s="237" t="s">
        <v>925</v>
      </c>
      <c r="F184" s="238" t="s">
        <v>926</v>
      </c>
      <c r="G184" s="239" t="s">
        <v>288</v>
      </c>
      <c r="H184" s="240">
        <v>18</v>
      </c>
      <c r="I184" s="241"/>
      <c r="J184" s="242">
        <f>ROUND(I184*H184,2)</f>
        <v>0</v>
      </c>
      <c r="K184" s="238" t="s">
        <v>891</v>
      </c>
      <c r="L184" s="45"/>
      <c r="M184" s="243" t="s">
        <v>1</v>
      </c>
      <c r="N184" s="244" t="s">
        <v>41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184</v>
      </c>
      <c r="AT184" s="247" t="s">
        <v>179</v>
      </c>
      <c r="AU184" s="247" t="s">
        <v>86</v>
      </c>
      <c r="AY184" s="18" t="s">
        <v>177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84</v>
      </c>
      <c r="BK184" s="248">
        <f>ROUND(I184*H184,2)</f>
        <v>0</v>
      </c>
      <c r="BL184" s="18" t="s">
        <v>184</v>
      </c>
      <c r="BM184" s="247" t="s">
        <v>388</v>
      </c>
    </row>
    <row r="185" s="12" customFormat="1" ht="22.8" customHeight="1">
      <c r="A185" s="12"/>
      <c r="B185" s="220"/>
      <c r="C185" s="221"/>
      <c r="D185" s="222" t="s">
        <v>75</v>
      </c>
      <c r="E185" s="234" t="s">
        <v>927</v>
      </c>
      <c r="F185" s="234" t="s">
        <v>928</v>
      </c>
      <c r="G185" s="221"/>
      <c r="H185" s="221"/>
      <c r="I185" s="224"/>
      <c r="J185" s="235">
        <f>BK185</f>
        <v>0</v>
      </c>
      <c r="K185" s="221"/>
      <c r="L185" s="226"/>
      <c r="M185" s="227"/>
      <c r="N185" s="228"/>
      <c r="O185" s="228"/>
      <c r="P185" s="229">
        <f>SUM(P186:P189)</f>
        <v>0</v>
      </c>
      <c r="Q185" s="228"/>
      <c r="R185" s="229">
        <f>SUM(R186:R189)</f>
        <v>0</v>
      </c>
      <c r="S185" s="228"/>
      <c r="T185" s="230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1" t="s">
        <v>84</v>
      </c>
      <c r="AT185" s="232" t="s">
        <v>75</v>
      </c>
      <c r="AU185" s="232" t="s">
        <v>84</v>
      </c>
      <c r="AY185" s="231" t="s">
        <v>177</v>
      </c>
      <c r="BK185" s="233">
        <f>SUM(BK186:BK189)</f>
        <v>0</v>
      </c>
    </row>
    <row r="186" s="2" customFormat="1" ht="21.75" customHeight="1">
      <c r="A186" s="39"/>
      <c r="B186" s="40"/>
      <c r="C186" s="236" t="s">
        <v>390</v>
      </c>
      <c r="D186" s="236" t="s">
        <v>179</v>
      </c>
      <c r="E186" s="237" t="s">
        <v>929</v>
      </c>
      <c r="F186" s="238" t="s">
        <v>930</v>
      </c>
      <c r="G186" s="239" t="s">
        <v>288</v>
      </c>
      <c r="H186" s="240">
        <v>1</v>
      </c>
      <c r="I186" s="241"/>
      <c r="J186" s="242">
        <f>ROUND(I186*H186,2)</f>
        <v>0</v>
      </c>
      <c r="K186" s="238" t="s">
        <v>931</v>
      </c>
      <c r="L186" s="45"/>
      <c r="M186" s="243" t="s">
        <v>1</v>
      </c>
      <c r="N186" s="244" t="s">
        <v>41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184</v>
      </c>
      <c r="AT186" s="247" t="s">
        <v>179</v>
      </c>
      <c r="AU186" s="247" t="s">
        <v>86</v>
      </c>
      <c r="AY186" s="18" t="s">
        <v>177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84</v>
      </c>
      <c r="BK186" s="248">
        <f>ROUND(I186*H186,2)</f>
        <v>0</v>
      </c>
      <c r="BL186" s="18" t="s">
        <v>184</v>
      </c>
      <c r="BM186" s="247" t="s">
        <v>393</v>
      </c>
    </row>
    <row r="187" s="2" customFormat="1" ht="16.5" customHeight="1">
      <c r="A187" s="39"/>
      <c r="B187" s="40"/>
      <c r="C187" s="293" t="s">
        <v>292</v>
      </c>
      <c r="D187" s="293" t="s">
        <v>375</v>
      </c>
      <c r="E187" s="294" t="s">
        <v>932</v>
      </c>
      <c r="F187" s="295" t="s">
        <v>933</v>
      </c>
      <c r="G187" s="296" t="s">
        <v>288</v>
      </c>
      <c r="H187" s="297">
        <v>1</v>
      </c>
      <c r="I187" s="298"/>
      <c r="J187" s="299">
        <f>ROUND(I187*H187,2)</f>
        <v>0</v>
      </c>
      <c r="K187" s="295" t="s">
        <v>891</v>
      </c>
      <c r="L187" s="300"/>
      <c r="M187" s="301" t="s">
        <v>1</v>
      </c>
      <c r="N187" s="302" t="s">
        <v>41</v>
      </c>
      <c r="O187" s="92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198</v>
      </c>
      <c r="AT187" s="247" t="s">
        <v>375</v>
      </c>
      <c r="AU187" s="247" t="s">
        <v>86</v>
      </c>
      <c r="AY187" s="18" t="s">
        <v>177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84</v>
      </c>
      <c r="BK187" s="248">
        <f>ROUND(I187*H187,2)</f>
        <v>0</v>
      </c>
      <c r="BL187" s="18" t="s">
        <v>184</v>
      </c>
      <c r="BM187" s="247" t="s">
        <v>396</v>
      </c>
    </row>
    <row r="188" s="2" customFormat="1" ht="33" customHeight="1">
      <c r="A188" s="39"/>
      <c r="B188" s="40"/>
      <c r="C188" s="236" t="s">
        <v>401</v>
      </c>
      <c r="D188" s="236" t="s">
        <v>179</v>
      </c>
      <c r="E188" s="237" t="s">
        <v>934</v>
      </c>
      <c r="F188" s="238" t="s">
        <v>935</v>
      </c>
      <c r="G188" s="239" t="s">
        <v>288</v>
      </c>
      <c r="H188" s="240">
        <v>1</v>
      </c>
      <c r="I188" s="241"/>
      <c r="J188" s="242">
        <f>ROUND(I188*H188,2)</f>
        <v>0</v>
      </c>
      <c r="K188" s="238" t="s">
        <v>891</v>
      </c>
      <c r="L188" s="45"/>
      <c r="M188" s="243" t="s">
        <v>1</v>
      </c>
      <c r="N188" s="244" t="s">
        <v>41</v>
      </c>
      <c r="O188" s="92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184</v>
      </c>
      <c r="AT188" s="247" t="s">
        <v>179</v>
      </c>
      <c r="AU188" s="247" t="s">
        <v>86</v>
      </c>
      <c r="AY188" s="18" t="s">
        <v>177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84</v>
      </c>
      <c r="BK188" s="248">
        <f>ROUND(I188*H188,2)</f>
        <v>0</v>
      </c>
      <c r="BL188" s="18" t="s">
        <v>184</v>
      </c>
      <c r="BM188" s="247" t="s">
        <v>404</v>
      </c>
    </row>
    <row r="189" s="2" customFormat="1" ht="16.5" customHeight="1">
      <c r="A189" s="39"/>
      <c r="B189" s="40"/>
      <c r="C189" s="293" t="s">
        <v>295</v>
      </c>
      <c r="D189" s="293" t="s">
        <v>375</v>
      </c>
      <c r="E189" s="294" t="s">
        <v>936</v>
      </c>
      <c r="F189" s="295" t="s">
        <v>937</v>
      </c>
      <c r="G189" s="296" t="s">
        <v>288</v>
      </c>
      <c r="H189" s="297">
        <v>1</v>
      </c>
      <c r="I189" s="298"/>
      <c r="J189" s="299">
        <f>ROUND(I189*H189,2)</f>
        <v>0</v>
      </c>
      <c r="K189" s="295" t="s">
        <v>1</v>
      </c>
      <c r="L189" s="300"/>
      <c r="M189" s="301" t="s">
        <v>1</v>
      </c>
      <c r="N189" s="302" t="s">
        <v>41</v>
      </c>
      <c r="O189" s="92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7" t="s">
        <v>198</v>
      </c>
      <c r="AT189" s="247" t="s">
        <v>375</v>
      </c>
      <c r="AU189" s="247" t="s">
        <v>86</v>
      </c>
      <c r="AY189" s="18" t="s">
        <v>177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8" t="s">
        <v>84</v>
      </c>
      <c r="BK189" s="248">
        <f>ROUND(I189*H189,2)</f>
        <v>0</v>
      </c>
      <c r="BL189" s="18" t="s">
        <v>184</v>
      </c>
      <c r="BM189" s="247" t="s">
        <v>409</v>
      </c>
    </row>
    <row r="190" s="12" customFormat="1" ht="22.8" customHeight="1">
      <c r="A190" s="12"/>
      <c r="B190" s="220"/>
      <c r="C190" s="221"/>
      <c r="D190" s="222" t="s">
        <v>75</v>
      </c>
      <c r="E190" s="234" t="s">
        <v>938</v>
      </c>
      <c r="F190" s="234" t="s">
        <v>939</v>
      </c>
      <c r="G190" s="221"/>
      <c r="H190" s="221"/>
      <c r="I190" s="224"/>
      <c r="J190" s="235">
        <f>BK190</f>
        <v>0</v>
      </c>
      <c r="K190" s="221"/>
      <c r="L190" s="226"/>
      <c r="M190" s="227"/>
      <c r="N190" s="228"/>
      <c r="O190" s="228"/>
      <c r="P190" s="229">
        <f>SUM(P191:P197)</f>
        <v>0</v>
      </c>
      <c r="Q190" s="228"/>
      <c r="R190" s="229">
        <f>SUM(R191:R197)</f>
        <v>0</v>
      </c>
      <c r="S190" s="228"/>
      <c r="T190" s="230">
        <f>SUM(T191:T197)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1" t="s">
        <v>84</v>
      </c>
      <c r="AT190" s="232" t="s">
        <v>75</v>
      </c>
      <c r="AU190" s="232" t="s">
        <v>84</v>
      </c>
      <c r="AY190" s="231" t="s">
        <v>177</v>
      </c>
      <c r="BK190" s="233">
        <f>SUM(BK191:BK197)</f>
        <v>0</v>
      </c>
    </row>
    <row r="191" s="2" customFormat="1" ht="44.25" customHeight="1">
      <c r="A191" s="39"/>
      <c r="B191" s="40"/>
      <c r="C191" s="236" t="s">
        <v>411</v>
      </c>
      <c r="D191" s="236" t="s">
        <v>179</v>
      </c>
      <c r="E191" s="237" t="s">
        <v>940</v>
      </c>
      <c r="F191" s="238" t="s">
        <v>941</v>
      </c>
      <c r="G191" s="239" t="s">
        <v>288</v>
      </c>
      <c r="H191" s="240">
        <v>6</v>
      </c>
      <c r="I191" s="241"/>
      <c r="J191" s="242">
        <f>ROUND(I191*H191,2)</f>
        <v>0</v>
      </c>
      <c r="K191" s="238" t="s">
        <v>183</v>
      </c>
      <c r="L191" s="45"/>
      <c r="M191" s="243" t="s">
        <v>1</v>
      </c>
      <c r="N191" s="244" t="s">
        <v>41</v>
      </c>
      <c r="O191" s="92"/>
      <c r="P191" s="245">
        <f>O191*H191</f>
        <v>0</v>
      </c>
      <c r="Q191" s="245">
        <v>0</v>
      </c>
      <c r="R191" s="245">
        <f>Q191*H191</f>
        <v>0</v>
      </c>
      <c r="S191" s="245">
        <v>0</v>
      </c>
      <c r="T191" s="24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7" t="s">
        <v>184</v>
      </c>
      <c r="AT191" s="247" t="s">
        <v>179</v>
      </c>
      <c r="AU191" s="247" t="s">
        <v>86</v>
      </c>
      <c r="AY191" s="18" t="s">
        <v>177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" t="s">
        <v>84</v>
      </c>
      <c r="BK191" s="248">
        <f>ROUND(I191*H191,2)</f>
        <v>0</v>
      </c>
      <c r="BL191" s="18" t="s">
        <v>184</v>
      </c>
      <c r="BM191" s="247" t="s">
        <v>414</v>
      </c>
    </row>
    <row r="192" s="2" customFormat="1" ht="16.5" customHeight="1">
      <c r="A192" s="39"/>
      <c r="B192" s="40"/>
      <c r="C192" s="293" t="s">
        <v>300</v>
      </c>
      <c r="D192" s="293" t="s">
        <v>375</v>
      </c>
      <c r="E192" s="294" t="s">
        <v>942</v>
      </c>
      <c r="F192" s="295" t="s">
        <v>943</v>
      </c>
      <c r="G192" s="296" t="s">
        <v>944</v>
      </c>
      <c r="H192" s="297">
        <v>6</v>
      </c>
      <c r="I192" s="298"/>
      <c r="J192" s="299">
        <f>ROUND(I192*H192,2)</f>
        <v>0</v>
      </c>
      <c r="K192" s="295" t="s">
        <v>1</v>
      </c>
      <c r="L192" s="300"/>
      <c r="M192" s="301" t="s">
        <v>1</v>
      </c>
      <c r="N192" s="302" t="s">
        <v>41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198</v>
      </c>
      <c r="AT192" s="247" t="s">
        <v>375</v>
      </c>
      <c r="AU192" s="247" t="s">
        <v>86</v>
      </c>
      <c r="AY192" s="18" t="s">
        <v>177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84</v>
      </c>
      <c r="BK192" s="248">
        <f>ROUND(I192*H192,2)</f>
        <v>0</v>
      </c>
      <c r="BL192" s="18" t="s">
        <v>184</v>
      </c>
      <c r="BM192" s="247" t="s">
        <v>419</v>
      </c>
    </row>
    <row r="193" s="2" customFormat="1" ht="16.5" customHeight="1">
      <c r="A193" s="39"/>
      <c r="B193" s="40"/>
      <c r="C193" s="236" t="s">
        <v>421</v>
      </c>
      <c r="D193" s="236" t="s">
        <v>179</v>
      </c>
      <c r="E193" s="237" t="s">
        <v>945</v>
      </c>
      <c r="F193" s="238" t="s">
        <v>946</v>
      </c>
      <c r="G193" s="239" t="s">
        <v>288</v>
      </c>
      <c r="H193" s="240">
        <v>1</v>
      </c>
      <c r="I193" s="241"/>
      <c r="J193" s="242">
        <f>ROUND(I193*H193,2)</f>
        <v>0</v>
      </c>
      <c r="K193" s="238" t="s">
        <v>931</v>
      </c>
      <c r="L193" s="45"/>
      <c r="M193" s="243" t="s">
        <v>1</v>
      </c>
      <c r="N193" s="244" t="s">
        <v>41</v>
      </c>
      <c r="O193" s="92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7" t="s">
        <v>184</v>
      </c>
      <c r="AT193" s="247" t="s">
        <v>179</v>
      </c>
      <c r="AU193" s="247" t="s">
        <v>86</v>
      </c>
      <c r="AY193" s="18" t="s">
        <v>177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8" t="s">
        <v>84</v>
      </c>
      <c r="BK193" s="248">
        <f>ROUND(I193*H193,2)</f>
        <v>0</v>
      </c>
      <c r="BL193" s="18" t="s">
        <v>184</v>
      </c>
      <c r="BM193" s="247" t="s">
        <v>424</v>
      </c>
    </row>
    <row r="194" s="2" customFormat="1" ht="21.75" customHeight="1">
      <c r="A194" s="39"/>
      <c r="B194" s="40"/>
      <c r="C194" s="293" t="s">
        <v>306</v>
      </c>
      <c r="D194" s="293" t="s">
        <v>375</v>
      </c>
      <c r="E194" s="294" t="s">
        <v>947</v>
      </c>
      <c r="F194" s="295" t="s">
        <v>948</v>
      </c>
      <c r="G194" s="296" t="s">
        <v>288</v>
      </c>
      <c r="H194" s="297">
        <v>1</v>
      </c>
      <c r="I194" s="298"/>
      <c r="J194" s="299">
        <f>ROUND(I194*H194,2)</f>
        <v>0</v>
      </c>
      <c r="K194" s="295" t="s">
        <v>891</v>
      </c>
      <c r="L194" s="300"/>
      <c r="M194" s="301" t="s">
        <v>1</v>
      </c>
      <c r="N194" s="302" t="s">
        <v>41</v>
      </c>
      <c r="O194" s="92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198</v>
      </c>
      <c r="AT194" s="247" t="s">
        <v>375</v>
      </c>
      <c r="AU194" s="247" t="s">
        <v>86</v>
      </c>
      <c r="AY194" s="18" t="s">
        <v>177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84</v>
      </c>
      <c r="BK194" s="248">
        <f>ROUND(I194*H194,2)</f>
        <v>0</v>
      </c>
      <c r="BL194" s="18" t="s">
        <v>184</v>
      </c>
      <c r="BM194" s="247" t="s">
        <v>430</v>
      </c>
    </row>
    <row r="195" s="2" customFormat="1" ht="16.5" customHeight="1">
      <c r="A195" s="39"/>
      <c r="B195" s="40"/>
      <c r="C195" s="236" t="s">
        <v>434</v>
      </c>
      <c r="D195" s="236" t="s">
        <v>179</v>
      </c>
      <c r="E195" s="237" t="s">
        <v>949</v>
      </c>
      <c r="F195" s="238" t="s">
        <v>950</v>
      </c>
      <c r="G195" s="239" t="s">
        <v>288</v>
      </c>
      <c r="H195" s="240">
        <v>1</v>
      </c>
      <c r="I195" s="241"/>
      <c r="J195" s="242">
        <f>ROUND(I195*H195,2)</f>
        <v>0</v>
      </c>
      <c r="K195" s="238" t="s">
        <v>931</v>
      </c>
      <c r="L195" s="45"/>
      <c r="M195" s="243" t="s">
        <v>1</v>
      </c>
      <c r="N195" s="244" t="s">
        <v>41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184</v>
      </c>
      <c r="AT195" s="247" t="s">
        <v>179</v>
      </c>
      <c r="AU195" s="247" t="s">
        <v>86</v>
      </c>
      <c r="AY195" s="18" t="s">
        <v>177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84</v>
      </c>
      <c r="BK195" s="248">
        <f>ROUND(I195*H195,2)</f>
        <v>0</v>
      </c>
      <c r="BL195" s="18" t="s">
        <v>184</v>
      </c>
      <c r="BM195" s="247" t="s">
        <v>435</v>
      </c>
    </row>
    <row r="196" s="2" customFormat="1" ht="16.5" customHeight="1">
      <c r="A196" s="39"/>
      <c r="B196" s="40"/>
      <c r="C196" s="293" t="s">
        <v>312</v>
      </c>
      <c r="D196" s="293" t="s">
        <v>375</v>
      </c>
      <c r="E196" s="294" t="s">
        <v>951</v>
      </c>
      <c r="F196" s="295" t="s">
        <v>952</v>
      </c>
      <c r="G196" s="296" t="s">
        <v>288</v>
      </c>
      <c r="H196" s="297">
        <v>1</v>
      </c>
      <c r="I196" s="298"/>
      <c r="J196" s="299">
        <f>ROUND(I196*H196,2)</f>
        <v>0</v>
      </c>
      <c r="K196" s="295" t="s">
        <v>891</v>
      </c>
      <c r="L196" s="300"/>
      <c r="M196" s="301" t="s">
        <v>1</v>
      </c>
      <c r="N196" s="302" t="s">
        <v>41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198</v>
      </c>
      <c r="AT196" s="247" t="s">
        <v>375</v>
      </c>
      <c r="AU196" s="247" t="s">
        <v>86</v>
      </c>
      <c r="AY196" s="18" t="s">
        <v>177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84</v>
      </c>
      <c r="BK196" s="248">
        <f>ROUND(I196*H196,2)</f>
        <v>0</v>
      </c>
      <c r="BL196" s="18" t="s">
        <v>184</v>
      </c>
      <c r="BM196" s="247" t="s">
        <v>439</v>
      </c>
    </row>
    <row r="197" s="2" customFormat="1" ht="33" customHeight="1">
      <c r="A197" s="39"/>
      <c r="B197" s="40"/>
      <c r="C197" s="236" t="s">
        <v>440</v>
      </c>
      <c r="D197" s="236" t="s">
        <v>179</v>
      </c>
      <c r="E197" s="237" t="s">
        <v>953</v>
      </c>
      <c r="F197" s="238" t="s">
        <v>954</v>
      </c>
      <c r="G197" s="239" t="s">
        <v>955</v>
      </c>
      <c r="H197" s="240">
        <v>1</v>
      </c>
      <c r="I197" s="241"/>
      <c r="J197" s="242">
        <f>ROUND(I197*H197,2)</f>
        <v>0</v>
      </c>
      <c r="K197" s="238" t="s">
        <v>183</v>
      </c>
      <c r="L197" s="45"/>
      <c r="M197" s="243" t="s">
        <v>1</v>
      </c>
      <c r="N197" s="244" t="s">
        <v>41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184</v>
      </c>
      <c r="AT197" s="247" t="s">
        <v>179</v>
      </c>
      <c r="AU197" s="247" t="s">
        <v>86</v>
      </c>
      <c r="AY197" s="18" t="s">
        <v>177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84</v>
      </c>
      <c r="BK197" s="248">
        <f>ROUND(I197*H197,2)</f>
        <v>0</v>
      </c>
      <c r="BL197" s="18" t="s">
        <v>184</v>
      </c>
      <c r="BM197" s="247" t="s">
        <v>443</v>
      </c>
    </row>
    <row r="198" s="12" customFormat="1" ht="22.8" customHeight="1">
      <c r="A198" s="12"/>
      <c r="B198" s="220"/>
      <c r="C198" s="221"/>
      <c r="D198" s="222" t="s">
        <v>75</v>
      </c>
      <c r="E198" s="234" t="s">
        <v>956</v>
      </c>
      <c r="F198" s="234" t="s">
        <v>957</v>
      </c>
      <c r="G198" s="221"/>
      <c r="H198" s="221"/>
      <c r="I198" s="224"/>
      <c r="J198" s="235">
        <f>BK198</f>
        <v>0</v>
      </c>
      <c r="K198" s="221"/>
      <c r="L198" s="226"/>
      <c r="M198" s="227"/>
      <c r="N198" s="228"/>
      <c r="O198" s="228"/>
      <c r="P198" s="229">
        <v>0</v>
      </c>
      <c r="Q198" s="228"/>
      <c r="R198" s="229">
        <v>0</v>
      </c>
      <c r="S198" s="228"/>
      <c r="T198" s="230"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1" t="s">
        <v>84</v>
      </c>
      <c r="AT198" s="232" t="s">
        <v>75</v>
      </c>
      <c r="AU198" s="232" t="s">
        <v>84</v>
      </c>
      <c r="AY198" s="231" t="s">
        <v>177</v>
      </c>
      <c r="BK198" s="233">
        <v>0</v>
      </c>
    </row>
    <row r="199" s="12" customFormat="1" ht="22.8" customHeight="1">
      <c r="A199" s="12"/>
      <c r="B199" s="220"/>
      <c r="C199" s="221"/>
      <c r="D199" s="222" t="s">
        <v>75</v>
      </c>
      <c r="E199" s="234" t="s">
        <v>958</v>
      </c>
      <c r="F199" s="234" t="s">
        <v>959</v>
      </c>
      <c r="G199" s="221"/>
      <c r="H199" s="221"/>
      <c r="I199" s="224"/>
      <c r="J199" s="235">
        <f>BK199</f>
        <v>0</v>
      </c>
      <c r="K199" s="221"/>
      <c r="L199" s="226"/>
      <c r="M199" s="227"/>
      <c r="N199" s="228"/>
      <c r="O199" s="228"/>
      <c r="P199" s="229">
        <f>SUM(P200:P213)</f>
        <v>0</v>
      </c>
      <c r="Q199" s="228"/>
      <c r="R199" s="229">
        <f>SUM(R200:R213)</f>
        <v>0</v>
      </c>
      <c r="S199" s="228"/>
      <c r="T199" s="230">
        <f>SUM(T200:T213)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1" t="s">
        <v>84</v>
      </c>
      <c r="AT199" s="232" t="s">
        <v>75</v>
      </c>
      <c r="AU199" s="232" t="s">
        <v>84</v>
      </c>
      <c r="AY199" s="231" t="s">
        <v>177</v>
      </c>
      <c r="BK199" s="233">
        <f>SUM(BK200:BK213)</f>
        <v>0</v>
      </c>
    </row>
    <row r="200" s="2" customFormat="1" ht="21.75" customHeight="1">
      <c r="A200" s="39"/>
      <c r="B200" s="40"/>
      <c r="C200" s="236" t="s">
        <v>319</v>
      </c>
      <c r="D200" s="236" t="s">
        <v>179</v>
      </c>
      <c r="E200" s="237" t="s">
        <v>960</v>
      </c>
      <c r="F200" s="238" t="s">
        <v>961</v>
      </c>
      <c r="G200" s="239" t="s">
        <v>288</v>
      </c>
      <c r="H200" s="240">
        <v>8</v>
      </c>
      <c r="I200" s="241"/>
      <c r="J200" s="242">
        <f>ROUND(I200*H200,2)</f>
        <v>0</v>
      </c>
      <c r="K200" s="238" t="s">
        <v>891</v>
      </c>
      <c r="L200" s="45"/>
      <c r="M200" s="243" t="s">
        <v>1</v>
      </c>
      <c r="N200" s="244" t="s">
        <v>41</v>
      </c>
      <c r="O200" s="92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7" t="s">
        <v>184</v>
      </c>
      <c r="AT200" s="247" t="s">
        <v>179</v>
      </c>
      <c r="AU200" s="247" t="s">
        <v>86</v>
      </c>
      <c r="AY200" s="18" t="s">
        <v>177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" t="s">
        <v>84</v>
      </c>
      <c r="BK200" s="248">
        <f>ROUND(I200*H200,2)</f>
        <v>0</v>
      </c>
      <c r="BL200" s="18" t="s">
        <v>184</v>
      </c>
      <c r="BM200" s="247" t="s">
        <v>448</v>
      </c>
    </row>
    <row r="201" s="2" customFormat="1" ht="16.5" customHeight="1">
      <c r="A201" s="39"/>
      <c r="B201" s="40"/>
      <c r="C201" s="293" t="s">
        <v>451</v>
      </c>
      <c r="D201" s="293" t="s">
        <v>375</v>
      </c>
      <c r="E201" s="294" t="s">
        <v>962</v>
      </c>
      <c r="F201" s="295" t="s">
        <v>963</v>
      </c>
      <c r="G201" s="296" t="s">
        <v>288</v>
      </c>
      <c r="H201" s="297">
        <v>4</v>
      </c>
      <c r="I201" s="298"/>
      <c r="J201" s="299">
        <f>ROUND(I201*H201,2)</f>
        <v>0</v>
      </c>
      <c r="K201" s="295" t="s">
        <v>891</v>
      </c>
      <c r="L201" s="300"/>
      <c r="M201" s="301" t="s">
        <v>1</v>
      </c>
      <c r="N201" s="302" t="s">
        <v>41</v>
      </c>
      <c r="O201" s="92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198</v>
      </c>
      <c r="AT201" s="247" t="s">
        <v>375</v>
      </c>
      <c r="AU201" s="247" t="s">
        <v>86</v>
      </c>
      <c r="AY201" s="18" t="s">
        <v>177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84</v>
      </c>
      <c r="BK201" s="248">
        <f>ROUND(I201*H201,2)</f>
        <v>0</v>
      </c>
      <c r="BL201" s="18" t="s">
        <v>184</v>
      </c>
      <c r="BM201" s="247" t="s">
        <v>454</v>
      </c>
    </row>
    <row r="202" s="2" customFormat="1" ht="16.5" customHeight="1">
      <c r="A202" s="39"/>
      <c r="B202" s="40"/>
      <c r="C202" s="293" t="s">
        <v>328</v>
      </c>
      <c r="D202" s="293" t="s">
        <v>375</v>
      </c>
      <c r="E202" s="294" t="s">
        <v>964</v>
      </c>
      <c r="F202" s="295" t="s">
        <v>965</v>
      </c>
      <c r="G202" s="296" t="s">
        <v>288</v>
      </c>
      <c r="H202" s="297">
        <v>3</v>
      </c>
      <c r="I202" s="298"/>
      <c r="J202" s="299">
        <f>ROUND(I202*H202,2)</f>
        <v>0</v>
      </c>
      <c r="K202" s="295" t="s">
        <v>891</v>
      </c>
      <c r="L202" s="300"/>
      <c r="M202" s="301" t="s">
        <v>1</v>
      </c>
      <c r="N202" s="302" t="s">
        <v>41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198</v>
      </c>
      <c r="AT202" s="247" t="s">
        <v>375</v>
      </c>
      <c r="AU202" s="247" t="s">
        <v>86</v>
      </c>
      <c r="AY202" s="18" t="s">
        <v>177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84</v>
      </c>
      <c r="BK202" s="248">
        <f>ROUND(I202*H202,2)</f>
        <v>0</v>
      </c>
      <c r="BL202" s="18" t="s">
        <v>184</v>
      </c>
      <c r="BM202" s="247" t="s">
        <v>457</v>
      </c>
    </row>
    <row r="203" s="2" customFormat="1" ht="16.5" customHeight="1">
      <c r="A203" s="39"/>
      <c r="B203" s="40"/>
      <c r="C203" s="293" t="s">
        <v>459</v>
      </c>
      <c r="D203" s="293" t="s">
        <v>375</v>
      </c>
      <c r="E203" s="294" t="s">
        <v>966</v>
      </c>
      <c r="F203" s="295" t="s">
        <v>967</v>
      </c>
      <c r="G203" s="296" t="s">
        <v>288</v>
      </c>
      <c r="H203" s="297">
        <v>1</v>
      </c>
      <c r="I203" s="298"/>
      <c r="J203" s="299">
        <f>ROUND(I203*H203,2)</f>
        <v>0</v>
      </c>
      <c r="K203" s="295" t="s">
        <v>891</v>
      </c>
      <c r="L203" s="300"/>
      <c r="M203" s="301" t="s">
        <v>1</v>
      </c>
      <c r="N203" s="302" t="s">
        <v>41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198</v>
      </c>
      <c r="AT203" s="247" t="s">
        <v>375</v>
      </c>
      <c r="AU203" s="247" t="s">
        <v>86</v>
      </c>
      <c r="AY203" s="18" t="s">
        <v>177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84</v>
      </c>
      <c r="BK203" s="248">
        <f>ROUND(I203*H203,2)</f>
        <v>0</v>
      </c>
      <c r="BL203" s="18" t="s">
        <v>184</v>
      </c>
      <c r="BM203" s="247" t="s">
        <v>462</v>
      </c>
    </row>
    <row r="204" s="2" customFormat="1" ht="21.75" customHeight="1">
      <c r="A204" s="39"/>
      <c r="B204" s="40"/>
      <c r="C204" s="236" t="s">
        <v>331</v>
      </c>
      <c r="D204" s="236" t="s">
        <v>179</v>
      </c>
      <c r="E204" s="237" t="s">
        <v>968</v>
      </c>
      <c r="F204" s="238" t="s">
        <v>969</v>
      </c>
      <c r="G204" s="239" t="s">
        <v>288</v>
      </c>
      <c r="H204" s="240">
        <v>1</v>
      </c>
      <c r="I204" s="241"/>
      <c r="J204" s="242">
        <f>ROUND(I204*H204,2)</f>
        <v>0</v>
      </c>
      <c r="K204" s="238" t="s">
        <v>891</v>
      </c>
      <c r="L204" s="45"/>
      <c r="M204" s="243" t="s">
        <v>1</v>
      </c>
      <c r="N204" s="244" t="s">
        <v>41</v>
      </c>
      <c r="O204" s="92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184</v>
      </c>
      <c r="AT204" s="247" t="s">
        <v>179</v>
      </c>
      <c r="AU204" s="247" t="s">
        <v>86</v>
      </c>
      <c r="AY204" s="18" t="s">
        <v>177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84</v>
      </c>
      <c r="BK204" s="248">
        <f>ROUND(I204*H204,2)</f>
        <v>0</v>
      </c>
      <c r="BL204" s="18" t="s">
        <v>184</v>
      </c>
      <c r="BM204" s="247" t="s">
        <v>464</v>
      </c>
    </row>
    <row r="205" s="2" customFormat="1" ht="16.5" customHeight="1">
      <c r="A205" s="39"/>
      <c r="B205" s="40"/>
      <c r="C205" s="293" t="s">
        <v>466</v>
      </c>
      <c r="D205" s="293" t="s">
        <v>375</v>
      </c>
      <c r="E205" s="294" t="s">
        <v>970</v>
      </c>
      <c r="F205" s="295" t="s">
        <v>971</v>
      </c>
      <c r="G205" s="296" t="s">
        <v>288</v>
      </c>
      <c r="H205" s="297">
        <v>1</v>
      </c>
      <c r="I205" s="298"/>
      <c r="J205" s="299">
        <f>ROUND(I205*H205,2)</f>
        <v>0</v>
      </c>
      <c r="K205" s="295" t="s">
        <v>891</v>
      </c>
      <c r="L205" s="300"/>
      <c r="M205" s="301" t="s">
        <v>1</v>
      </c>
      <c r="N205" s="302" t="s">
        <v>41</v>
      </c>
      <c r="O205" s="92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198</v>
      </c>
      <c r="AT205" s="247" t="s">
        <v>375</v>
      </c>
      <c r="AU205" s="247" t="s">
        <v>86</v>
      </c>
      <c r="AY205" s="18" t="s">
        <v>177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84</v>
      </c>
      <c r="BK205" s="248">
        <f>ROUND(I205*H205,2)</f>
        <v>0</v>
      </c>
      <c r="BL205" s="18" t="s">
        <v>184</v>
      </c>
      <c r="BM205" s="247" t="s">
        <v>469</v>
      </c>
    </row>
    <row r="206" s="2" customFormat="1" ht="21.75" customHeight="1">
      <c r="A206" s="39"/>
      <c r="B206" s="40"/>
      <c r="C206" s="236" t="s">
        <v>337</v>
      </c>
      <c r="D206" s="236" t="s">
        <v>179</v>
      </c>
      <c r="E206" s="237" t="s">
        <v>972</v>
      </c>
      <c r="F206" s="238" t="s">
        <v>973</v>
      </c>
      <c r="G206" s="239" t="s">
        <v>288</v>
      </c>
      <c r="H206" s="240">
        <v>1</v>
      </c>
      <c r="I206" s="241"/>
      <c r="J206" s="242">
        <f>ROUND(I206*H206,2)</f>
        <v>0</v>
      </c>
      <c r="K206" s="238" t="s">
        <v>931</v>
      </c>
      <c r="L206" s="45"/>
      <c r="M206" s="243" t="s">
        <v>1</v>
      </c>
      <c r="N206" s="244" t="s">
        <v>41</v>
      </c>
      <c r="O206" s="92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184</v>
      </c>
      <c r="AT206" s="247" t="s">
        <v>179</v>
      </c>
      <c r="AU206" s="247" t="s">
        <v>86</v>
      </c>
      <c r="AY206" s="18" t="s">
        <v>177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84</v>
      </c>
      <c r="BK206" s="248">
        <f>ROUND(I206*H206,2)</f>
        <v>0</v>
      </c>
      <c r="BL206" s="18" t="s">
        <v>184</v>
      </c>
      <c r="BM206" s="247" t="s">
        <v>473</v>
      </c>
    </row>
    <row r="207" s="2" customFormat="1" ht="16.5" customHeight="1">
      <c r="A207" s="39"/>
      <c r="B207" s="40"/>
      <c r="C207" s="293" t="s">
        <v>474</v>
      </c>
      <c r="D207" s="293" t="s">
        <v>375</v>
      </c>
      <c r="E207" s="294" t="s">
        <v>974</v>
      </c>
      <c r="F207" s="295" t="s">
        <v>975</v>
      </c>
      <c r="G207" s="296" t="s">
        <v>288</v>
      </c>
      <c r="H207" s="297">
        <v>1</v>
      </c>
      <c r="I207" s="298"/>
      <c r="J207" s="299">
        <f>ROUND(I207*H207,2)</f>
        <v>0</v>
      </c>
      <c r="K207" s="295" t="s">
        <v>1</v>
      </c>
      <c r="L207" s="300"/>
      <c r="M207" s="301" t="s">
        <v>1</v>
      </c>
      <c r="N207" s="302" t="s">
        <v>41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198</v>
      </c>
      <c r="AT207" s="247" t="s">
        <v>375</v>
      </c>
      <c r="AU207" s="247" t="s">
        <v>86</v>
      </c>
      <c r="AY207" s="18" t="s">
        <v>177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84</v>
      </c>
      <c r="BK207" s="248">
        <f>ROUND(I207*H207,2)</f>
        <v>0</v>
      </c>
      <c r="BL207" s="18" t="s">
        <v>184</v>
      </c>
      <c r="BM207" s="247" t="s">
        <v>477</v>
      </c>
    </row>
    <row r="208" s="2" customFormat="1" ht="21.75" customHeight="1">
      <c r="A208" s="39"/>
      <c r="B208" s="40"/>
      <c r="C208" s="236" t="s">
        <v>343</v>
      </c>
      <c r="D208" s="236" t="s">
        <v>179</v>
      </c>
      <c r="E208" s="237" t="s">
        <v>976</v>
      </c>
      <c r="F208" s="238" t="s">
        <v>977</v>
      </c>
      <c r="G208" s="239" t="s">
        <v>288</v>
      </c>
      <c r="H208" s="240">
        <v>1</v>
      </c>
      <c r="I208" s="241"/>
      <c r="J208" s="242">
        <f>ROUND(I208*H208,2)</f>
        <v>0</v>
      </c>
      <c r="K208" s="238" t="s">
        <v>891</v>
      </c>
      <c r="L208" s="45"/>
      <c r="M208" s="243" t="s">
        <v>1</v>
      </c>
      <c r="N208" s="244" t="s">
        <v>41</v>
      </c>
      <c r="O208" s="92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184</v>
      </c>
      <c r="AT208" s="247" t="s">
        <v>179</v>
      </c>
      <c r="AU208" s="247" t="s">
        <v>86</v>
      </c>
      <c r="AY208" s="18" t="s">
        <v>177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84</v>
      </c>
      <c r="BK208" s="248">
        <f>ROUND(I208*H208,2)</f>
        <v>0</v>
      </c>
      <c r="BL208" s="18" t="s">
        <v>184</v>
      </c>
      <c r="BM208" s="247" t="s">
        <v>481</v>
      </c>
    </row>
    <row r="209" s="2" customFormat="1" ht="16.5" customHeight="1">
      <c r="A209" s="39"/>
      <c r="B209" s="40"/>
      <c r="C209" s="293" t="s">
        <v>482</v>
      </c>
      <c r="D209" s="293" t="s">
        <v>375</v>
      </c>
      <c r="E209" s="294" t="s">
        <v>978</v>
      </c>
      <c r="F209" s="295" t="s">
        <v>979</v>
      </c>
      <c r="G209" s="296" t="s">
        <v>288</v>
      </c>
      <c r="H209" s="297">
        <v>1</v>
      </c>
      <c r="I209" s="298"/>
      <c r="J209" s="299">
        <f>ROUND(I209*H209,2)</f>
        <v>0</v>
      </c>
      <c r="K209" s="295" t="s">
        <v>1</v>
      </c>
      <c r="L209" s="300"/>
      <c r="M209" s="301" t="s">
        <v>1</v>
      </c>
      <c r="N209" s="302" t="s">
        <v>41</v>
      </c>
      <c r="O209" s="92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198</v>
      </c>
      <c r="AT209" s="247" t="s">
        <v>375</v>
      </c>
      <c r="AU209" s="247" t="s">
        <v>86</v>
      </c>
      <c r="AY209" s="18" t="s">
        <v>177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84</v>
      </c>
      <c r="BK209" s="248">
        <f>ROUND(I209*H209,2)</f>
        <v>0</v>
      </c>
      <c r="BL209" s="18" t="s">
        <v>184</v>
      </c>
      <c r="BM209" s="247" t="s">
        <v>485</v>
      </c>
    </row>
    <row r="210" s="2" customFormat="1" ht="16.5" customHeight="1">
      <c r="A210" s="39"/>
      <c r="B210" s="40"/>
      <c r="C210" s="236" t="s">
        <v>353</v>
      </c>
      <c r="D210" s="236" t="s">
        <v>179</v>
      </c>
      <c r="E210" s="237" t="s">
        <v>980</v>
      </c>
      <c r="F210" s="238" t="s">
        <v>981</v>
      </c>
      <c r="G210" s="239" t="s">
        <v>288</v>
      </c>
      <c r="H210" s="240">
        <v>1</v>
      </c>
      <c r="I210" s="241"/>
      <c r="J210" s="242">
        <f>ROUND(I210*H210,2)</f>
        <v>0</v>
      </c>
      <c r="K210" s="238" t="s">
        <v>1</v>
      </c>
      <c r="L210" s="45"/>
      <c r="M210" s="243" t="s">
        <v>1</v>
      </c>
      <c r="N210" s="244" t="s">
        <v>41</v>
      </c>
      <c r="O210" s="92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184</v>
      </c>
      <c r="AT210" s="247" t="s">
        <v>179</v>
      </c>
      <c r="AU210" s="247" t="s">
        <v>86</v>
      </c>
      <c r="AY210" s="18" t="s">
        <v>177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84</v>
      </c>
      <c r="BK210" s="248">
        <f>ROUND(I210*H210,2)</f>
        <v>0</v>
      </c>
      <c r="BL210" s="18" t="s">
        <v>184</v>
      </c>
      <c r="BM210" s="247" t="s">
        <v>488</v>
      </c>
    </row>
    <row r="211" s="2" customFormat="1" ht="16.5" customHeight="1">
      <c r="A211" s="39"/>
      <c r="B211" s="40"/>
      <c r="C211" s="293" t="s">
        <v>489</v>
      </c>
      <c r="D211" s="293" t="s">
        <v>375</v>
      </c>
      <c r="E211" s="294" t="s">
        <v>982</v>
      </c>
      <c r="F211" s="295" t="s">
        <v>983</v>
      </c>
      <c r="G211" s="296" t="s">
        <v>288</v>
      </c>
      <c r="H211" s="297">
        <v>1</v>
      </c>
      <c r="I211" s="298"/>
      <c r="J211" s="299">
        <f>ROUND(I211*H211,2)</f>
        <v>0</v>
      </c>
      <c r="K211" s="295" t="s">
        <v>891</v>
      </c>
      <c r="L211" s="300"/>
      <c r="M211" s="301" t="s">
        <v>1</v>
      </c>
      <c r="N211" s="302" t="s">
        <v>41</v>
      </c>
      <c r="O211" s="92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7" t="s">
        <v>198</v>
      </c>
      <c r="AT211" s="247" t="s">
        <v>375</v>
      </c>
      <c r="AU211" s="247" t="s">
        <v>86</v>
      </c>
      <c r="AY211" s="18" t="s">
        <v>177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8" t="s">
        <v>84</v>
      </c>
      <c r="BK211" s="248">
        <f>ROUND(I211*H211,2)</f>
        <v>0</v>
      </c>
      <c r="BL211" s="18" t="s">
        <v>184</v>
      </c>
      <c r="BM211" s="247" t="s">
        <v>492</v>
      </c>
    </row>
    <row r="212" s="2" customFormat="1" ht="16.5" customHeight="1">
      <c r="A212" s="39"/>
      <c r="B212" s="40"/>
      <c r="C212" s="236" t="s">
        <v>356</v>
      </c>
      <c r="D212" s="236" t="s">
        <v>179</v>
      </c>
      <c r="E212" s="237" t="s">
        <v>984</v>
      </c>
      <c r="F212" s="238" t="s">
        <v>985</v>
      </c>
      <c r="G212" s="239" t="s">
        <v>288</v>
      </c>
      <c r="H212" s="240">
        <v>1</v>
      </c>
      <c r="I212" s="241"/>
      <c r="J212" s="242">
        <f>ROUND(I212*H212,2)</f>
        <v>0</v>
      </c>
      <c r="K212" s="238" t="s">
        <v>1</v>
      </c>
      <c r="L212" s="45"/>
      <c r="M212" s="243" t="s">
        <v>1</v>
      </c>
      <c r="N212" s="244" t="s">
        <v>41</v>
      </c>
      <c r="O212" s="92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184</v>
      </c>
      <c r="AT212" s="247" t="s">
        <v>179</v>
      </c>
      <c r="AU212" s="247" t="s">
        <v>86</v>
      </c>
      <c r="AY212" s="18" t="s">
        <v>177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84</v>
      </c>
      <c r="BK212" s="248">
        <f>ROUND(I212*H212,2)</f>
        <v>0</v>
      </c>
      <c r="BL212" s="18" t="s">
        <v>184</v>
      </c>
      <c r="BM212" s="247" t="s">
        <v>497</v>
      </c>
    </row>
    <row r="213" s="2" customFormat="1" ht="16.5" customHeight="1">
      <c r="A213" s="39"/>
      <c r="B213" s="40"/>
      <c r="C213" s="293" t="s">
        <v>499</v>
      </c>
      <c r="D213" s="293" t="s">
        <v>375</v>
      </c>
      <c r="E213" s="294" t="s">
        <v>986</v>
      </c>
      <c r="F213" s="295" t="s">
        <v>987</v>
      </c>
      <c r="G213" s="296" t="s">
        <v>288</v>
      </c>
      <c r="H213" s="297">
        <v>1</v>
      </c>
      <c r="I213" s="298"/>
      <c r="J213" s="299">
        <f>ROUND(I213*H213,2)</f>
        <v>0</v>
      </c>
      <c r="K213" s="295" t="s">
        <v>1</v>
      </c>
      <c r="L213" s="300"/>
      <c r="M213" s="301" t="s">
        <v>1</v>
      </c>
      <c r="N213" s="302" t="s">
        <v>41</v>
      </c>
      <c r="O213" s="92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7" t="s">
        <v>198</v>
      </c>
      <c r="AT213" s="247" t="s">
        <v>375</v>
      </c>
      <c r="AU213" s="247" t="s">
        <v>86</v>
      </c>
      <c r="AY213" s="18" t="s">
        <v>177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8" t="s">
        <v>84</v>
      </c>
      <c r="BK213" s="248">
        <f>ROUND(I213*H213,2)</f>
        <v>0</v>
      </c>
      <c r="BL213" s="18" t="s">
        <v>184</v>
      </c>
      <c r="BM213" s="247" t="s">
        <v>502</v>
      </c>
    </row>
    <row r="214" s="12" customFormat="1" ht="22.8" customHeight="1">
      <c r="A214" s="12"/>
      <c r="B214" s="220"/>
      <c r="C214" s="221"/>
      <c r="D214" s="222" t="s">
        <v>75</v>
      </c>
      <c r="E214" s="234" t="s">
        <v>988</v>
      </c>
      <c r="F214" s="234" t="s">
        <v>989</v>
      </c>
      <c r="G214" s="221"/>
      <c r="H214" s="221"/>
      <c r="I214" s="224"/>
      <c r="J214" s="235">
        <f>BK214</f>
        <v>0</v>
      </c>
      <c r="K214" s="221"/>
      <c r="L214" s="226"/>
      <c r="M214" s="227"/>
      <c r="N214" s="228"/>
      <c r="O214" s="228"/>
      <c r="P214" s="229">
        <f>SUM(P215:P216)</f>
        <v>0</v>
      </c>
      <c r="Q214" s="228"/>
      <c r="R214" s="229">
        <f>SUM(R215:R216)</f>
        <v>0</v>
      </c>
      <c r="S214" s="228"/>
      <c r="T214" s="230">
        <f>SUM(T215:T216)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1" t="s">
        <v>84</v>
      </c>
      <c r="AT214" s="232" t="s">
        <v>75</v>
      </c>
      <c r="AU214" s="232" t="s">
        <v>84</v>
      </c>
      <c r="AY214" s="231" t="s">
        <v>177</v>
      </c>
      <c r="BK214" s="233">
        <f>SUM(BK215:BK216)</f>
        <v>0</v>
      </c>
    </row>
    <row r="215" s="2" customFormat="1" ht="21.75" customHeight="1">
      <c r="A215" s="39"/>
      <c r="B215" s="40"/>
      <c r="C215" s="236" t="s">
        <v>360</v>
      </c>
      <c r="D215" s="236" t="s">
        <v>179</v>
      </c>
      <c r="E215" s="237" t="s">
        <v>990</v>
      </c>
      <c r="F215" s="238" t="s">
        <v>991</v>
      </c>
      <c r="G215" s="239" t="s">
        <v>288</v>
      </c>
      <c r="H215" s="240">
        <v>1</v>
      </c>
      <c r="I215" s="241"/>
      <c r="J215" s="242">
        <f>ROUND(I215*H215,2)</f>
        <v>0</v>
      </c>
      <c r="K215" s="238" t="s">
        <v>183</v>
      </c>
      <c r="L215" s="45"/>
      <c r="M215" s="243" t="s">
        <v>1</v>
      </c>
      <c r="N215" s="244" t="s">
        <v>41</v>
      </c>
      <c r="O215" s="92"/>
      <c r="P215" s="245">
        <f>O215*H215</f>
        <v>0</v>
      </c>
      <c r="Q215" s="245">
        <v>0</v>
      </c>
      <c r="R215" s="245">
        <f>Q215*H215</f>
        <v>0</v>
      </c>
      <c r="S215" s="245">
        <v>0</v>
      </c>
      <c r="T215" s="24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7" t="s">
        <v>184</v>
      </c>
      <c r="AT215" s="247" t="s">
        <v>179</v>
      </c>
      <c r="AU215" s="247" t="s">
        <v>86</v>
      </c>
      <c r="AY215" s="18" t="s">
        <v>177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8" t="s">
        <v>84</v>
      </c>
      <c r="BK215" s="248">
        <f>ROUND(I215*H215,2)</f>
        <v>0</v>
      </c>
      <c r="BL215" s="18" t="s">
        <v>184</v>
      </c>
      <c r="BM215" s="247" t="s">
        <v>507</v>
      </c>
    </row>
    <row r="216" s="2" customFormat="1" ht="16.5" customHeight="1">
      <c r="A216" s="39"/>
      <c r="B216" s="40"/>
      <c r="C216" s="293" t="s">
        <v>509</v>
      </c>
      <c r="D216" s="293" t="s">
        <v>375</v>
      </c>
      <c r="E216" s="294" t="s">
        <v>992</v>
      </c>
      <c r="F216" s="295" t="s">
        <v>993</v>
      </c>
      <c r="G216" s="296" t="s">
        <v>876</v>
      </c>
      <c r="H216" s="297">
        <v>1</v>
      </c>
      <c r="I216" s="298"/>
      <c r="J216" s="299">
        <f>ROUND(I216*H216,2)</f>
        <v>0</v>
      </c>
      <c r="K216" s="295" t="s">
        <v>1</v>
      </c>
      <c r="L216" s="300"/>
      <c r="M216" s="301" t="s">
        <v>1</v>
      </c>
      <c r="N216" s="302" t="s">
        <v>41</v>
      </c>
      <c r="O216" s="92"/>
      <c r="P216" s="245">
        <f>O216*H216</f>
        <v>0</v>
      </c>
      <c r="Q216" s="245">
        <v>0</v>
      </c>
      <c r="R216" s="245">
        <f>Q216*H216</f>
        <v>0</v>
      </c>
      <c r="S216" s="245">
        <v>0</v>
      </c>
      <c r="T216" s="24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198</v>
      </c>
      <c r="AT216" s="247" t="s">
        <v>375</v>
      </c>
      <c r="AU216" s="247" t="s">
        <v>86</v>
      </c>
      <c r="AY216" s="18" t="s">
        <v>177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84</v>
      </c>
      <c r="BK216" s="248">
        <f>ROUND(I216*H216,2)</f>
        <v>0</v>
      </c>
      <c r="BL216" s="18" t="s">
        <v>184</v>
      </c>
      <c r="BM216" s="247" t="s">
        <v>512</v>
      </c>
    </row>
    <row r="217" s="12" customFormat="1" ht="22.8" customHeight="1">
      <c r="A217" s="12"/>
      <c r="B217" s="220"/>
      <c r="C217" s="221"/>
      <c r="D217" s="222" t="s">
        <v>75</v>
      </c>
      <c r="E217" s="234" t="s">
        <v>994</v>
      </c>
      <c r="F217" s="234" t="s">
        <v>995</v>
      </c>
      <c r="G217" s="221"/>
      <c r="H217" s="221"/>
      <c r="I217" s="224"/>
      <c r="J217" s="235">
        <f>BK217</f>
        <v>0</v>
      </c>
      <c r="K217" s="221"/>
      <c r="L217" s="226"/>
      <c r="M217" s="227"/>
      <c r="N217" s="228"/>
      <c r="O217" s="228"/>
      <c r="P217" s="229">
        <f>SUM(P218:P221)</f>
        <v>0</v>
      </c>
      <c r="Q217" s="228"/>
      <c r="R217" s="229">
        <f>SUM(R218:R221)</f>
        <v>0</v>
      </c>
      <c r="S217" s="228"/>
      <c r="T217" s="230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1" t="s">
        <v>84</v>
      </c>
      <c r="AT217" s="232" t="s">
        <v>75</v>
      </c>
      <c r="AU217" s="232" t="s">
        <v>84</v>
      </c>
      <c r="AY217" s="231" t="s">
        <v>177</v>
      </c>
      <c r="BK217" s="233">
        <f>SUM(BK218:BK221)</f>
        <v>0</v>
      </c>
    </row>
    <row r="218" s="2" customFormat="1" ht="33" customHeight="1">
      <c r="A218" s="39"/>
      <c r="B218" s="40"/>
      <c r="C218" s="236" t="s">
        <v>366</v>
      </c>
      <c r="D218" s="236" t="s">
        <v>179</v>
      </c>
      <c r="E218" s="237" t="s">
        <v>996</v>
      </c>
      <c r="F218" s="238" t="s">
        <v>997</v>
      </c>
      <c r="G218" s="239" t="s">
        <v>288</v>
      </c>
      <c r="H218" s="240">
        <v>18</v>
      </c>
      <c r="I218" s="241"/>
      <c r="J218" s="242">
        <f>ROUND(I218*H218,2)</f>
        <v>0</v>
      </c>
      <c r="K218" s="238" t="s">
        <v>183</v>
      </c>
      <c r="L218" s="45"/>
      <c r="M218" s="243" t="s">
        <v>1</v>
      </c>
      <c r="N218" s="244" t="s">
        <v>41</v>
      </c>
      <c r="O218" s="92"/>
      <c r="P218" s="245">
        <f>O218*H218</f>
        <v>0</v>
      </c>
      <c r="Q218" s="245">
        <v>0</v>
      </c>
      <c r="R218" s="245">
        <f>Q218*H218</f>
        <v>0</v>
      </c>
      <c r="S218" s="245">
        <v>0</v>
      </c>
      <c r="T218" s="24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184</v>
      </c>
      <c r="AT218" s="247" t="s">
        <v>179</v>
      </c>
      <c r="AU218" s="247" t="s">
        <v>86</v>
      </c>
      <c r="AY218" s="18" t="s">
        <v>177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84</v>
      </c>
      <c r="BK218" s="248">
        <f>ROUND(I218*H218,2)</f>
        <v>0</v>
      </c>
      <c r="BL218" s="18" t="s">
        <v>184</v>
      </c>
      <c r="BM218" s="247" t="s">
        <v>516</v>
      </c>
    </row>
    <row r="219" s="2" customFormat="1" ht="16.5" customHeight="1">
      <c r="A219" s="39"/>
      <c r="B219" s="40"/>
      <c r="C219" s="293" t="s">
        <v>519</v>
      </c>
      <c r="D219" s="293" t="s">
        <v>375</v>
      </c>
      <c r="E219" s="294" t="s">
        <v>998</v>
      </c>
      <c r="F219" s="295" t="s">
        <v>999</v>
      </c>
      <c r="G219" s="296" t="s">
        <v>288</v>
      </c>
      <c r="H219" s="297">
        <v>18</v>
      </c>
      <c r="I219" s="298"/>
      <c r="J219" s="299">
        <f>ROUND(I219*H219,2)</f>
        <v>0</v>
      </c>
      <c r="K219" s="295" t="s">
        <v>183</v>
      </c>
      <c r="L219" s="300"/>
      <c r="M219" s="301" t="s">
        <v>1</v>
      </c>
      <c r="N219" s="302" t="s">
        <v>41</v>
      </c>
      <c r="O219" s="92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198</v>
      </c>
      <c r="AT219" s="247" t="s">
        <v>375</v>
      </c>
      <c r="AU219" s="247" t="s">
        <v>86</v>
      </c>
      <c r="AY219" s="18" t="s">
        <v>177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84</v>
      </c>
      <c r="BK219" s="248">
        <f>ROUND(I219*H219,2)</f>
        <v>0</v>
      </c>
      <c r="BL219" s="18" t="s">
        <v>184</v>
      </c>
      <c r="BM219" s="247" t="s">
        <v>522</v>
      </c>
    </row>
    <row r="220" s="2" customFormat="1" ht="16.5" customHeight="1">
      <c r="A220" s="39"/>
      <c r="B220" s="40"/>
      <c r="C220" s="236" t="s">
        <v>370</v>
      </c>
      <c r="D220" s="236" t="s">
        <v>179</v>
      </c>
      <c r="E220" s="237" t="s">
        <v>1000</v>
      </c>
      <c r="F220" s="238" t="s">
        <v>1001</v>
      </c>
      <c r="G220" s="239" t="s">
        <v>288</v>
      </c>
      <c r="H220" s="240">
        <v>1</v>
      </c>
      <c r="I220" s="241"/>
      <c r="J220" s="242">
        <f>ROUND(I220*H220,2)</f>
        <v>0</v>
      </c>
      <c r="K220" s="238" t="s">
        <v>891</v>
      </c>
      <c r="L220" s="45"/>
      <c r="M220" s="243" t="s">
        <v>1</v>
      </c>
      <c r="N220" s="244" t="s">
        <v>41</v>
      </c>
      <c r="O220" s="92"/>
      <c r="P220" s="245">
        <f>O220*H220</f>
        <v>0</v>
      </c>
      <c r="Q220" s="245">
        <v>0</v>
      </c>
      <c r="R220" s="245">
        <f>Q220*H220</f>
        <v>0</v>
      </c>
      <c r="S220" s="245">
        <v>0</v>
      </c>
      <c r="T220" s="24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7" t="s">
        <v>184</v>
      </c>
      <c r="AT220" s="247" t="s">
        <v>179</v>
      </c>
      <c r="AU220" s="247" t="s">
        <v>86</v>
      </c>
      <c r="AY220" s="18" t="s">
        <v>177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8" t="s">
        <v>84</v>
      </c>
      <c r="BK220" s="248">
        <f>ROUND(I220*H220,2)</f>
        <v>0</v>
      </c>
      <c r="BL220" s="18" t="s">
        <v>184</v>
      </c>
      <c r="BM220" s="247" t="s">
        <v>530</v>
      </c>
    </row>
    <row r="221" s="2" customFormat="1" ht="16.5" customHeight="1">
      <c r="A221" s="39"/>
      <c r="B221" s="40"/>
      <c r="C221" s="293" t="s">
        <v>531</v>
      </c>
      <c r="D221" s="293" t="s">
        <v>375</v>
      </c>
      <c r="E221" s="294" t="s">
        <v>1002</v>
      </c>
      <c r="F221" s="295" t="s">
        <v>1003</v>
      </c>
      <c r="G221" s="296" t="s">
        <v>288</v>
      </c>
      <c r="H221" s="297">
        <v>1</v>
      </c>
      <c r="I221" s="298"/>
      <c r="J221" s="299">
        <f>ROUND(I221*H221,2)</f>
        <v>0</v>
      </c>
      <c r="K221" s="295" t="s">
        <v>183</v>
      </c>
      <c r="L221" s="300"/>
      <c r="M221" s="301" t="s">
        <v>1</v>
      </c>
      <c r="N221" s="302" t="s">
        <v>41</v>
      </c>
      <c r="O221" s="92"/>
      <c r="P221" s="245">
        <f>O221*H221</f>
        <v>0</v>
      </c>
      <c r="Q221" s="245">
        <v>0</v>
      </c>
      <c r="R221" s="245">
        <f>Q221*H221</f>
        <v>0</v>
      </c>
      <c r="S221" s="245">
        <v>0</v>
      </c>
      <c r="T221" s="24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7" t="s">
        <v>198</v>
      </c>
      <c r="AT221" s="247" t="s">
        <v>375</v>
      </c>
      <c r="AU221" s="247" t="s">
        <v>86</v>
      </c>
      <c r="AY221" s="18" t="s">
        <v>177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8" t="s">
        <v>84</v>
      </c>
      <c r="BK221" s="248">
        <f>ROUND(I221*H221,2)</f>
        <v>0</v>
      </c>
      <c r="BL221" s="18" t="s">
        <v>184</v>
      </c>
      <c r="BM221" s="247" t="s">
        <v>534</v>
      </c>
    </row>
    <row r="222" s="12" customFormat="1" ht="22.8" customHeight="1">
      <c r="A222" s="12"/>
      <c r="B222" s="220"/>
      <c r="C222" s="221"/>
      <c r="D222" s="222" t="s">
        <v>75</v>
      </c>
      <c r="E222" s="234" t="s">
        <v>1004</v>
      </c>
      <c r="F222" s="234" t="s">
        <v>1005</v>
      </c>
      <c r="G222" s="221"/>
      <c r="H222" s="221"/>
      <c r="I222" s="224"/>
      <c r="J222" s="235">
        <f>BK222</f>
        <v>0</v>
      </c>
      <c r="K222" s="221"/>
      <c r="L222" s="226"/>
      <c r="M222" s="227"/>
      <c r="N222" s="228"/>
      <c r="O222" s="228"/>
      <c r="P222" s="229">
        <f>SUM(P223:P225)</f>
        <v>0</v>
      </c>
      <c r="Q222" s="228"/>
      <c r="R222" s="229">
        <f>SUM(R223:R225)</f>
        <v>0</v>
      </c>
      <c r="S222" s="228"/>
      <c r="T222" s="230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1" t="s">
        <v>84</v>
      </c>
      <c r="AT222" s="232" t="s">
        <v>75</v>
      </c>
      <c r="AU222" s="232" t="s">
        <v>84</v>
      </c>
      <c r="AY222" s="231" t="s">
        <v>177</v>
      </c>
      <c r="BK222" s="233">
        <f>SUM(BK223:BK225)</f>
        <v>0</v>
      </c>
    </row>
    <row r="223" s="2" customFormat="1" ht="44.25" customHeight="1">
      <c r="A223" s="39"/>
      <c r="B223" s="40"/>
      <c r="C223" s="236" t="s">
        <v>373</v>
      </c>
      <c r="D223" s="236" t="s">
        <v>179</v>
      </c>
      <c r="E223" s="237" t="s">
        <v>1006</v>
      </c>
      <c r="F223" s="238" t="s">
        <v>1007</v>
      </c>
      <c r="G223" s="239" t="s">
        <v>288</v>
      </c>
      <c r="H223" s="240">
        <v>1</v>
      </c>
      <c r="I223" s="241"/>
      <c r="J223" s="242">
        <f>ROUND(I223*H223,2)</f>
        <v>0</v>
      </c>
      <c r="K223" s="238" t="s">
        <v>183</v>
      </c>
      <c r="L223" s="45"/>
      <c r="M223" s="243" t="s">
        <v>1</v>
      </c>
      <c r="N223" s="244" t="s">
        <v>41</v>
      </c>
      <c r="O223" s="92"/>
      <c r="P223" s="245">
        <f>O223*H223</f>
        <v>0</v>
      </c>
      <c r="Q223" s="245">
        <v>0</v>
      </c>
      <c r="R223" s="245">
        <f>Q223*H223</f>
        <v>0</v>
      </c>
      <c r="S223" s="245">
        <v>0</v>
      </c>
      <c r="T223" s="24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7" t="s">
        <v>184</v>
      </c>
      <c r="AT223" s="247" t="s">
        <v>179</v>
      </c>
      <c r="AU223" s="247" t="s">
        <v>86</v>
      </c>
      <c r="AY223" s="18" t="s">
        <v>177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8" t="s">
        <v>84</v>
      </c>
      <c r="BK223" s="248">
        <f>ROUND(I223*H223,2)</f>
        <v>0</v>
      </c>
      <c r="BL223" s="18" t="s">
        <v>184</v>
      </c>
      <c r="BM223" s="247" t="s">
        <v>539</v>
      </c>
    </row>
    <row r="224" s="2" customFormat="1" ht="16.5" customHeight="1">
      <c r="A224" s="39"/>
      <c r="B224" s="40"/>
      <c r="C224" s="236" t="s">
        <v>541</v>
      </c>
      <c r="D224" s="236" t="s">
        <v>179</v>
      </c>
      <c r="E224" s="237" t="s">
        <v>1008</v>
      </c>
      <c r="F224" s="238" t="s">
        <v>1009</v>
      </c>
      <c r="G224" s="239" t="s">
        <v>447</v>
      </c>
      <c r="H224" s="303"/>
      <c r="I224" s="241"/>
      <c r="J224" s="242">
        <f>ROUND(I224*H224,2)</f>
        <v>0</v>
      </c>
      <c r="K224" s="238" t="s">
        <v>1</v>
      </c>
      <c r="L224" s="45"/>
      <c r="M224" s="243" t="s">
        <v>1</v>
      </c>
      <c r="N224" s="244" t="s">
        <v>41</v>
      </c>
      <c r="O224" s="92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7" t="s">
        <v>184</v>
      </c>
      <c r="AT224" s="247" t="s">
        <v>179</v>
      </c>
      <c r="AU224" s="247" t="s">
        <v>86</v>
      </c>
      <c r="AY224" s="18" t="s">
        <v>177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8" t="s">
        <v>84</v>
      </c>
      <c r="BK224" s="248">
        <f>ROUND(I224*H224,2)</f>
        <v>0</v>
      </c>
      <c r="BL224" s="18" t="s">
        <v>184</v>
      </c>
      <c r="BM224" s="247" t="s">
        <v>544</v>
      </c>
    </row>
    <row r="225" s="2" customFormat="1" ht="33" customHeight="1">
      <c r="A225" s="39"/>
      <c r="B225" s="40"/>
      <c r="C225" s="236" t="s">
        <v>378</v>
      </c>
      <c r="D225" s="236" t="s">
        <v>179</v>
      </c>
      <c r="E225" s="237" t="s">
        <v>1010</v>
      </c>
      <c r="F225" s="238" t="s">
        <v>1011</v>
      </c>
      <c r="G225" s="239" t="s">
        <v>447</v>
      </c>
      <c r="H225" s="303"/>
      <c r="I225" s="241"/>
      <c r="J225" s="242">
        <f>ROUND(I225*H225,2)</f>
        <v>0</v>
      </c>
      <c r="K225" s="238" t="s">
        <v>183</v>
      </c>
      <c r="L225" s="45"/>
      <c r="M225" s="243" t="s">
        <v>1</v>
      </c>
      <c r="N225" s="244" t="s">
        <v>41</v>
      </c>
      <c r="O225" s="92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184</v>
      </c>
      <c r="AT225" s="247" t="s">
        <v>179</v>
      </c>
      <c r="AU225" s="247" t="s">
        <v>86</v>
      </c>
      <c r="AY225" s="18" t="s">
        <v>177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84</v>
      </c>
      <c r="BK225" s="248">
        <f>ROUND(I225*H225,2)</f>
        <v>0</v>
      </c>
      <c r="BL225" s="18" t="s">
        <v>184</v>
      </c>
      <c r="BM225" s="247" t="s">
        <v>547</v>
      </c>
    </row>
    <row r="226" s="12" customFormat="1" ht="22.8" customHeight="1">
      <c r="A226" s="12"/>
      <c r="B226" s="220"/>
      <c r="C226" s="221"/>
      <c r="D226" s="222" t="s">
        <v>75</v>
      </c>
      <c r="E226" s="234" t="s">
        <v>1012</v>
      </c>
      <c r="F226" s="234" t="s">
        <v>1013</v>
      </c>
      <c r="G226" s="221"/>
      <c r="H226" s="221"/>
      <c r="I226" s="224"/>
      <c r="J226" s="235">
        <f>BK226</f>
        <v>0</v>
      </c>
      <c r="K226" s="221"/>
      <c r="L226" s="226"/>
      <c r="M226" s="227"/>
      <c r="N226" s="228"/>
      <c r="O226" s="228"/>
      <c r="P226" s="229">
        <f>SUM(P227:P229)</f>
        <v>0</v>
      </c>
      <c r="Q226" s="228"/>
      <c r="R226" s="229">
        <f>SUM(R227:R229)</f>
        <v>0</v>
      </c>
      <c r="S226" s="228"/>
      <c r="T226" s="230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1" t="s">
        <v>84</v>
      </c>
      <c r="AT226" s="232" t="s">
        <v>75</v>
      </c>
      <c r="AU226" s="232" t="s">
        <v>84</v>
      </c>
      <c r="AY226" s="231" t="s">
        <v>177</v>
      </c>
      <c r="BK226" s="233">
        <f>SUM(BK227:BK229)</f>
        <v>0</v>
      </c>
    </row>
    <row r="227" s="2" customFormat="1" ht="33" customHeight="1">
      <c r="A227" s="39"/>
      <c r="B227" s="40"/>
      <c r="C227" s="236" t="s">
        <v>549</v>
      </c>
      <c r="D227" s="236" t="s">
        <v>179</v>
      </c>
      <c r="E227" s="237" t="s">
        <v>1014</v>
      </c>
      <c r="F227" s="238" t="s">
        <v>1015</v>
      </c>
      <c r="G227" s="239" t="s">
        <v>288</v>
      </c>
      <c r="H227" s="240">
        <v>13</v>
      </c>
      <c r="I227" s="241"/>
      <c r="J227" s="242">
        <f>ROUND(I227*H227,2)</f>
        <v>0</v>
      </c>
      <c r="K227" s="238" t="s">
        <v>183</v>
      </c>
      <c r="L227" s="45"/>
      <c r="M227" s="243" t="s">
        <v>1</v>
      </c>
      <c r="N227" s="244" t="s">
        <v>41</v>
      </c>
      <c r="O227" s="92"/>
      <c r="P227" s="245">
        <f>O227*H227</f>
        <v>0</v>
      </c>
      <c r="Q227" s="245">
        <v>0</v>
      </c>
      <c r="R227" s="245">
        <f>Q227*H227</f>
        <v>0</v>
      </c>
      <c r="S227" s="245">
        <v>0</v>
      </c>
      <c r="T227" s="24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7" t="s">
        <v>184</v>
      </c>
      <c r="AT227" s="247" t="s">
        <v>179</v>
      </c>
      <c r="AU227" s="247" t="s">
        <v>86</v>
      </c>
      <c r="AY227" s="18" t="s">
        <v>177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8" t="s">
        <v>84</v>
      </c>
      <c r="BK227" s="248">
        <f>ROUND(I227*H227,2)</f>
        <v>0</v>
      </c>
      <c r="BL227" s="18" t="s">
        <v>184</v>
      </c>
      <c r="BM227" s="247" t="s">
        <v>552</v>
      </c>
    </row>
    <row r="228" s="2" customFormat="1" ht="21.75" customHeight="1">
      <c r="A228" s="39"/>
      <c r="B228" s="40"/>
      <c r="C228" s="236" t="s">
        <v>381</v>
      </c>
      <c r="D228" s="236" t="s">
        <v>179</v>
      </c>
      <c r="E228" s="237" t="s">
        <v>1016</v>
      </c>
      <c r="F228" s="238" t="s">
        <v>1017</v>
      </c>
      <c r="G228" s="239" t="s">
        <v>429</v>
      </c>
      <c r="H228" s="240">
        <v>56</v>
      </c>
      <c r="I228" s="241"/>
      <c r="J228" s="242">
        <f>ROUND(I228*H228,2)</f>
        <v>0</v>
      </c>
      <c r="K228" s="238" t="s">
        <v>183</v>
      </c>
      <c r="L228" s="45"/>
      <c r="M228" s="243" t="s">
        <v>1</v>
      </c>
      <c r="N228" s="244" t="s">
        <v>41</v>
      </c>
      <c r="O228" s="92"/>
      <c r="P228" s="245">
        <f>O228*H228</f>
        <v>0</v>
      </c>
      <c r="Q228" s="245">
        <v>0</v>
      </c>
      <c r="R228" s="245">
        <f>Q228*H228</f>
        <v>0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184</v>
      </c>
      <c r="AT228" s="247" t="s">
        <v>179</v>
      </c>
      <c r="AU228" s="247" t="s">
        <v>86</v>
      </c>
      <c r="AY228" s="18" t="s">
        <v>177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84</v>
      </c>
      <c r="BK228" s="248">
        <f>ROUND(I228*H228,2)</f>
        <v>0</v>
      </c>
      <c r="BL228" s="18" t="s">
        <v>184</v>
      </c>
      <c r="BM228" s="247" t="s">
        <v>556</v>
      </c>
    </row>
    <row r="229" s="2" customFormat="1" ht="16.5" customHeight="1">
      <c r="A229" s="39"/>
      <c r="B229" s="40"/>
      <c r="C229" s="236" t="s">
        <v>558</v>
      </c>
      <c r="D229" s="236" t="s">
        <v>179</v>
      </c>
      <c r="E229" s="237" t="s">
        <v>1018</v>
      </c>
      <c r="F229" s="238" t="s">
        <v>1019</v>
      </c>
      <c r="G229" s="239" t="s">
        <v>227</v>
      </c>
      <c r="H229" s="240">
        <v>8.4000000000000004</v>
      </c>
      <c r="I229" s="241"/>
      <c r="J229" s="242">
        <f>ROUND(I229*H229,2)</f>
        <v>0</v>
      </c>
      <c r="K229" s="238" t="s">
        <v>183</v>
      </c>
      <c r="L229" s="45"/>
      <c r="M229" s="243" t="s">
        <v>1</v>
      </c>
      <c r="N229" s="244" t="s">
        <v>41</v>
      </c>
      <c r="O229" s="92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7" t="s">
        <v>184</v>
      </c>
      <c r="AT229" s="247" t="s">
        <v>179</v>
      </c>
      <c r="AU229" s="247" t="s">
        <v>86</v>
      </c>
      <c r="AY229" s="18" t="s">
        <v>177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" t="s">
        <v>84</v>
      </c>
      <c r="BK229" s="248">
        <f>ROUND(I229*H229,2)</f>
        <v>0</v>
      </c>
      <c r="BL229" s="18" t="s">
        <v>184</v>
      </c>
      <c r="BM229" s="247" t="s">
        <v>561</v>
      </c>
    </row>
    <row r="230" s="12" customFormat="1" ht="25.92" customHeight="1">
      <c r="A230" s="12"/>
      <c r="B230" s="220"/>
      <c r="C230" s="221"/>
      <c r="D230" s="222" t="s">
        <v>75</v>
      </c>
      <c r="E230" s="223" t="s">
        <v>375</v>
      </c>
      <c r="F230" s="223" t="s">
        <v>1020</v>
      </c>
      <c r="G230" s="221"/>
      <c r="H230" s="221"/>
      <c r="I230" s="224"/>
      <c r="J230" s="225">
        <f>BK230</f>
        <v>0</v>
      </c>
      <c r="K230" s="221"/>
      <c r="L230" s="226"/>
      <c r="M230" s="227"/>
      <c r="N230" s="228"/>
      <c r="O230" s="228"/>
      <c r="P230" s="229">
        <f>P231</f>
        <v>0</v>
      </c>
      <c r="Q230" s="228"/>
      <c r="R230" s="229">
        <f>R231</f>
        <v>0</v>
      </c>
      <c r="S230" s="228"/>
      <c r="T230" s="230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31" t="s">
        <v>192</v>
      </c>
      <c r="AT230" s="232" t="s">
        <v>75</v>
      </c>
      <c r="AU230" s="232" t="s">
        <v>76</v>
      </c>
      <c r="AY230" s="231" t="s">
        <v>177</v>
      </c>
      <c r="BK230" s="233">
        <f>BK231</f>
        <v>0</v>
      </c>
    </row>
    <row r="231" s="12" customFormat="1" ht="22.8" customHeight="1">
      <c r="A231" s="12"/>
      <c r="B231" s="220"/>
      <c r="C231" s="221"/>
      <c r="D231" s="222" t="s">
        <v>75</v>
      </c>
      <c r="E231" s="234" t="s">
        <v>1021</v>
      </c>
      <c r="F231" s="234" t="s">
        <v>1022</v>
      </c>
      <c r="G231" s="221"/>
      <c r="H231" s="221"/>
      <c r="I231" s="224"/>
      <c r="J231" s="235">
        <f>BK231</f>
        <v>0</v>
      </c>
      <c r="K231" s="221"/>
      <c r="L231" s="226"/>
      <c r="M231" s="227"/>
      <c r="N231" s="228"/>
      <c r="O231" s="228"/>
      <c r="P231" s="229">
        <f>SUM(P232:P234)</f>
        <v>0</v>
      </c>
      <c r="Q231" s="228"/>
      <c r="R231" s="229">
        <f>SUM(R232:R234)</f>
        <v>0</v>
      </c>
      <c r="S231" s="228"/>
      <c r="T231" s="230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1" t="s">
        <v>192</v>
      </c>
      <c r="AT231" s="232" t="s">
        <v>75</v>
      </c>
      <c r="AU231" s="232" t="s">
        <v>84</v>
      </c>
      <c r="AY231" s="231" t="s">
        <v>177</v>
      </c>
      <c r="BK231" s="233">
        <f>SUM(BK232:BK234)</f>
        <v>0</v>
      </c>
    </row>
    <row r="232" s="2" customFormat="1" ht="44.25" customHeight="1">
      <c r="A232" s="39"/>
      <c r="B232" s="40"/>
      <c r="C232" s="236" t="s">
        <v>385</v>
      </c>
      <c r="D232" s="236" t="s">
        <v>179</v>
      </c>
      <c r="E232" s="237" t="s">
        <v>1023</v>
      </c>
      <c r="F232" s="238" t="s">
        <v>1024</v>
      </c>
      <c r="G232" s="239" t="s">
        <v>429</v>
      </c>
      <c r="H232" s="240">
        <v>55</v>
      </c>
      <c r="I232" s="241"/>
      <c r="J232" s="242">
        <f>ROUND(I232*H232,2)</f>
        <v>0</v>
      </c>
      <c r="K232" s="238" t="s">
        <v>183</v>
      </c>
      <c r="L232" s="45"/>
      <c r="M232" s="243" t="s">
        <v>1</v>
      </c>
      <c r="N232" s="244" t="s">
        <v>41</v>
      </c>
      <c r="O232" s="92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7" t="s">
        <v>356</v>
      </c>
      <c r="AT232" s="247" t="s">
        <v>179</v>
      </c>
      <c r="AU232" s="247" t="s">
        <v>86</v>
      </c>
      <c r="AY232" s="18" t="s">
        <v>177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8" t="s">
        <v>84</v>
      </c>
      <c r="BK232" s="248">
        <f>ROUND(I232*H232,2)</f>
        <v>0</v>
      </c>
      <c r="BL232" s="18" t="s">
        <v>356</v>
      </c>
      <c r="BM232" s="247" t="s">
        <v>564</v>
      </c>
    </row>
    <row r="233" s="2" customFormat="1" ht="33" customHeight="1">
      <c r="A233" s="39"/>
      <c r="B233" s="40"/>
      <c r="C233" s="236" t="s">
        <v>567</v>
      </c>
      <c r="D233" s="236" t="s">
        <v>179</v>
      </c>
      <c r="E233" s="237" t="s">
        <v>1025</v>
      </c>
      <c r="F233" s="238" t="s">
        <v>1026</v>
      </c>
      <c r="G233" s="239" t="s">
        <v>429</v>
      </c>
      <c r="H233" s="240">
        <v>55</v>
      </c>
      <c r="I233" s="241"/>
      <c r="J233" s="242">
        <f>ROUND(I233*H233,2)</f>
        <v>0</v>
      </c>
      <c r="K233" s="238" t="s">
        <v>183</v>
      </c>
      <c r="L233" s="45"/>
      <c r="M233" s="243" t="s">
        <v>1</v>
      </c>
      <c r="N233" s="244" t="s">
        <v>41</v>
      </c>
      <c r="O233" s="92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356</v>
      </c>
      <c r="AT233" s="247" t="s">
        <v>179</v>
      </c>
      <c r="AU233" s="247" t="s">
        <v>86</v>
      </c>
      <c r="AY233" s="18" t="s">
        <v>177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84</v>
      </c>
      <c r="BK233" s="248">
        <f>ROUND(I233*H233,2)</f>
        <v>0</v>
      </c>
      <c r="BL233" s="18" t="s">
        <v>356</v>
      </c>
      <c r="BM233" s="247" t="s">
        <v>570</v>
      </c>
    </row>
    <row r="234" s="2" customFormat="1" ht="21.75" customHeight="1">
      <c r="A234" s="39"/>
      <c r="B234" s="40"/>
      <c r="C234" s="236" t="s">
        <v>388</v>
      </c>
      <c r="D234" s="236" t="s">
        <v>179</v>
      </c>
      <c r="E234" s="237" t="s">
        <v>1027</v>
      </c>
      <c r="F234" s="238" t="s">
        <v>1028</v>
      </c>
      <c r="G234" s="239" t="s">
        <v>182</v>
      </c>
      <c r="H234" s="240">
        <v>55</v>
      </c>
      <c r="I234" s="241"/>
      <c r="J234" s="242">
        <f>ROUND(I234*H234,2)</f>
        <v>0</v>
      </c>
      <c r="K234" s="238" t="s">
        <v>183</v>
      </c>
      <c r="L234" s="45"/>
      <c r="M234" s="304" t="s">
        <v>1</v>
      </c>
      <c r="N234" s="305" t="s">
        <v>41</v>
      </c>
      <c r="O234" s="306"/>
      <c r="P234" s="307">
        <f>O234*H234</f>
        <v>0</v>
      </c>
      <c r="Q234" s="307">
        <v>0</v>
      </c>
      <c r="R234" s="307">
        <f>Q234*H234</f>
        <v>0</v>
      </c>
      <c r="S234" s="307">
        <v>0</v>
      </c>
      <c r="T234" s="30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7" t="s">
        <v>356</v>
      </c>
      <c r="AT234" s="247" t="s">
        <v>179</v>
      </c>
      <c r="AU234" s="247" t="s">
        <v>86</v>
      </c>
      <c r="AY234" s="18" t="s">
        <v>177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8" t="s">
        <v>84</v>
      </c>
      <c r="BK234" s="248">
        <f>ROUND(I234*H234,2)</f>
        <v>0</v>
      </c>
      <c r="BL234" s="18" t="s">
        <v>356</v>
      </c>
      <c r="BM234" s="247" t="s">
        <v>573</v>
      </c>
    </row>
    <row r="235" s="2" customFormat="1" ht="6.96" customHeight="1">
      <c r="A235" s="39"/>
      <c r="B235" s="67"/>
      <c r="C235" s="68"/>
      <c r="D235" s="68"/>
      <c r="E235" s="68"/>
      <c r="F235" s="68"/>
      <c r="G235" s="68"/>
      <c r="H235" s="68"/>
      <c r="I235" s="184"/>
      <c r="J235" s="68"/>
      <c r="K235" s="68"/>
      <c r="L235" s="45"/>
      <c r="M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</row>
  </sheetData>
  <sheetProtection sheet="1" autoFilter="0" formatColumns="0" formatRows="0" objects="1" scenarios="1" spinCount="100000" saltValue="dSQwr/9DDpZZ3yqpWWgBP9DbjIy9tJS/HkhdDGua7DuJFi7UGrN641GcBDBHTkvLTcoeTLobaMiJ5ydrWSpj6w==" hashValue="mVSreHtthjfRsJJL0PXEVrQgw7sb2I3AlcNNz00dlZlqt8v858cWlzITeLfdN7P/UE8rdKDt56JLoTWbBDcgTw==" algorithmName="SHA-512" password="CC35"/>
  <autoFilter ref="C130:K234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1029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ROUND((SUM(BE124:BE278)),  2)</f>
        <v>0</v>
      </c>
      <c r="G33" s="39"/>
      <c r="H33" s="39"/>
      <c r="I33" s="163">
        <v>0.20999999999999999</v>
      </c>
      <c r="J33" s="162">
        <f>ROUND(((SUM(BE124:BE278))*I33),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ROUND((SUM(BF124:BF278)),  2)</f>
        <v>0</v>
      </c>
      <c r="G34" s="39"/>
      <c r="H34" s="39"/>
      <c r="I34" s="163">
        <v>0.14999999999999999</v>
      </c>
      <c r="J34" s="162">
        <f>ROUND(((SUM(BF124:BF278))*I34),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ROUND((SUM(BG124:BG278)),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ROUND((SUM(BH124:BH278)),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ROUND((SUM(BI124:BI278)),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SO-01D - Přípojky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J125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J126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148</v>
      </c>
      <c r="E99" s="204"/>
      <c r="F99" s="204"/>
      <c r="G99" s="204"/>
      <c r="H99" s="204"/>
      <c r="I99" s="205"/>
      <c r="J99" s="206">
        <f>J202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1030</v>
      </c>
      <c r="E100" s="204"/>
      <c r="F100" s="204"/>
      <c r="G100" s="204"/>
      <c r="H100" s="204"/>
      <c r="I100" s="205"/>
      <c r="J100" s="206">
        <f>J215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1031</v>
      </c>
      <c r="E101" s="204"/>
      <c r="F101" s="204"/>
      <c r="G101" s="204"/>
      <c r="H101" s="204"/>
      <c r="I101" s="205"/>
      <c r="J101" s="206">
        <f>J223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150</v>
      </c>
      <c r="E102" s="204"/>
      <c r="F102" s="204"/>
      <c r="G102" s="204"/>
      <c r="H102" s="204"/>
      <c r="I102" s="205"/>
      <c r="J102" s="206">
        <f>J261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1032</v>
      </c>
      <c r="E103" s="204"/>
      <c r="F103" s="204"/>
      <c r="G103" s="204"/>
      <c r="H103" s="204"/>
      <c r="I103" s="205"/>
      <c r="J103" s="206">
        <f>J267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696</v>
      </c>
      <c r="E104" s="204"/>
      <c r="F104" s="204"/>
      <c r="G104" s="204"/>
      <c r="H104" s="204"/>
      <c r="I104" s="205"/>
      <c r="J104" s="206">
        <f>J275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184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187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162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8" t="str">
        <f>E7</f>
        <v>Vybíralka 25</v>
      </c>
      <c r="F114" s="33"/>
      <c r="G114" s="33"/>
      <c r="H114" s="33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137</v>
      </c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SO-01D - Přípojky</v>
      </c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148" t="s">
        <v>22</v>
      </c>
      <c r="J118" s="80" t="str">
        <f>IF(J12="","",J12)</f>
        <v>26. 3. 2020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24</v>
      </c>
      <c r="D120" s="41"/>
      <c r="E120" s="41"/>
      <c r="F120" s="28" t="str">
        <f>E15</f>
        <v>Městská část Praha 14</v>
      </c>
      <c r="G120" s="41"/>
      <c r="H120" s="41"/>
      <c r="I120" s="148" t="s">
        <v>31</v>
      </c>
      <c r="J120" s="37" t="str">
        <f>E21</f>
        <v>Dvořák architekti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148" t="s">
        <v>34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8"/>
      <c r="B123" s="209"/>
      <c r="C123" s="210" t="s">
        <v>163</v>
      </c>
      <c r="D123" s="211" t="s">
        <v>61</v>
      </c>
      <c r="E123" s="211" t="s">
        <v>57</v>
      </c>
      <c r="F123" s="211" t="s">
        <v>58</v>
      </c>
      <c r="G123" s="211" t="s">
        <v>164</v>
      </c>
      <c r="H123" s="211" t="s">
        <v>165</v>
      </c>
      <c r="I123" s="212" t="s">
        <v>166</v>
      </c>
      <c r="J123" s="211" t="s">
        <v>141</v>
      </c>
      <c r="K123" s="213" t="s">
        <v>167</v>
      </c>
      <c r="L123" s="214"/>
      <c r="M123" s="101" t="s">
        <v>1</v>
      </c>
      <c r="N123" s="102" t="s">
        <v>40</v>
      </c>
      <c r="O123" s="102" t="s">
        <v>168</v>
      </c>
      <c r="P123" s="102" t="s">
        <v>169</v>
      </c>
      <c r="Q123" s="102" t="s">
        <v>170</v>
      </c>
      <c r="R123" s="102" t="s">
        <v>171</v>
      </c>
      <c r="S123" s="102" t="s">
        <v>172</v>
      </c>
      <c r="T123" s="103" t="s">
        <v>173</v>
      </c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</row>
    <row r="124" s="2" customFormat="1" ht="22.8" customHeight="1">
      <c r="A124" s="39"/>
      <c r="B124" s="40"/>
      <c r="C124" s="108" t="s">
        <v>174</v>
      </c>
      <c r="D124" s="41"/>
      <c r="E124" s="41"/>
      <c r="F124" s="41"/>
      <c r="G124" s="41"/>
      <c r="H124" s="41"/>
      <c r="I124" s="145"/>
      <c r="J124" s="215">
        <f>BK124</f>
        <v>0</v>
      </c>
      <c r="K124" s="41"/>
      <c r="L124" s="45"/>
      <c r="M124" s="104"/>
      <c r="N124" s="216"/>
      <c r="O124" s="105"/>
      <c r="P124" s="217">
        <f>P125</f>
        <v>0</v>
      </c>
      <c r="Q124" s="105"/>
      <c r="R124" s="217">
        <f>R125</f>
        <v>0</v>
      </c>
      <c r="S124" s="105"/>
      <c r="T124" s="218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143</v>
      </c>
      <c r="BK124" s="219">
        <f>BK125</f>
        <v>0</v>
      </c>
    </row>
    <row r="125" s="12" customFormat="1" ht="25.92" customHeight="1">
      <c r="A125" s="12"/>
      <c r="B125" s="220"/>
      <c r="C125" s="221"/>
      <c r="D125" s="222" t="s">
        <v>75</v>
      </c>
      <c r="E125" s="223" t="s">
        <v>175</v>
      </c>
      <c r="F125" s="223" t="s">
        <v>176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P126+P202+P215+P223+P261+P267+P275</f>
        <v>0</v>
      </c>
      <c r="Q125" s="228"/>
      <c r="R125" s="229">
        <f>R126+R202+R215+R223+R261+R267+R275</f>
        <v>0</v>
      </c>
      <c r="S125" s="228"/>
      <c r="T125" s="230">
        <f>T126+T202+T215+T223+T261+T267+T275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75</v>
      </c>
      <c r="AU125" s="232" t="s">
        <v>76</v>
      </c>
      <c r="AY125" s="231" t="s">
        <v>177</v>
      </c>
      <c r="BK125" s="233">
        <f>BK126+BK202+BK215+BK223+BK261+BK267+BK275</f>
        <v>0</v>
      </c>
    </row>
    <row r="126" s="12" customFormat="1" ht="22.8" customHeight="1">
      <c r="A126" s="12"/>
      <c r="B126" s="220"/>
      <c r="C126" s="221"/>
      <c r="D126" s="222" t="s">
        <v>75</v>
      </c>
      <c r="E126" s="234" t="s">
        <v>84</v>
      </c>
      <c r="F126" s="234" t="s">
        <v>178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SUM(P127:P201)</f>
        <v>0</v>
      </c>
      <c r="Q126" s="228"/>
      <c r="R126" s="229">
        <f>SUM(R127:R201)</f>
        <v>0</v>
      </c>
      <c r="S126" s="228"/>
      <c r="T126" s="230">
        <f>SUM(T127:T201)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75</v>
      </c>
      <c r="AU126" s="232" t="s">
        <v>84</v>
      </c>
      <c r="AY126" s="231" t="s">
        <v>177</v>
      </c>
      <c r="BK126" s="233">
        <f>SUM(BK127:BK201)</f>
        <v>0</v>
      </c>
    </row>
    <row r="127" s="2" customFormat="1" ht="55.5" customHeight="1">
      <c r="A127" s="39"/>
      <c r="B127" s="40"/>
      <c r="C127" s="236" t="s">
        <v>84</v>
      </c>
      <c r="D127" s="236" t="s">
        <v>179</v>
      </c>
      <c r="E127" s="237" t="s">
        <v>1033</v>
      </c>
      <c r="F127" s="238" t="s">
        <v>1034</v>
      </c>
      <c r="G127" s="239" t="s">
        <v>227</v>
      </c>
      <c r="H127" s="240">
        <v>5.3319999999999999</v>
      </c>
      <c r="I127" s="241"/>
      <c r="J127" s="242">
        <f>ROUND(I127*H127,2)</f>
        <v>0</v>
      </c>
      <c r="K127" s="238" t="s">
        <v>183</v>
      </c>
      <c r="L127" s="45"/>
      <c r="M127" s="243" t="s">
        <v>1</v>
      </c>
      <c r="N127" s="244" t="s">
        <v>41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184</v>
      </c>
      <c r="AT127" s="247" t="s">
        <v>179</v>
      </c>
      <c r="AU127" s="247" t="s">
        <v>86</v>
      </c>
      <c r="AY127" s="18" t="s">
        <v>177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84</v>
      </c>
      <c r="BK127" s="248">
        <f>ROUND(I127*H127,2)</f>
        <v>0</v>
      </c>
      <c r="BL127" s="18" t="s">
        <v>184</v>
      </c>
      <c r="BM127" s="247" t="s">
        <v>86</v>
      </c>
    </row>
    <row r="128" s="15" customFormat="1">
      <c r="A128" s="15"/>
      <c r="B128" s="272"/>
      <c r="C128" s="273"/>
      <c r="D128" s="251" t="s">
        <v>185</v>
      </c>
      <c r="E128" s="274" t="s">
        <v>1</v>
      </c>
      <c r="F128" s="275" t="s">
        <v>1035</v>
      </c>
      <c r="G128" s="273"/>
      <c r="H128" s="274" t="s">
        <v>1</v>
      </c>
      <c r="I128" s="276"/>
      <c r="J128" s="273"/>
      <c r="K128" s="273"/>
      <c r="L128" s="277"/>
      <c r="M128" s="278"/>
      <c r="N128" s="279"/>
      <c r="O128" s="279"/>
      <c r="P128" s="279"/>
      <c r="Q128" s="279"/>
      <c r="R128" s="279"/>
      <c r="S128" s="279"/>
      <c r="T128" s="28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1" t="s">
        <v>185</v>
      </c>
      <c r="AU128" s="281" t="s">
        <v>86</v>
      </c>
      <c r="AV128" s="15" t="s">
        <v>84</v>
      </c>
      <c r="AW128" s="15" t="s">
        <v>33</v>
      </c>
      <c r="AX128" s="15" t="s">
        <v>76</v>
      </c>
      <c r="AY128" s="281" t="s">
        <v>177</v>
      </c>
    </row>
    <row r="129" s="15" customFormat="1">
      <c r="A129" s="15"/>
      <c r="B129" s="272"/>
      <c r="C129" s="273"/>
      <c r="D129" s="251" t="s">
        <v>185</v>
      </c>
      <c r="E129" s="274" t="s">
        <v>1</v>
      </c>
      <c r="F129" s="275" t="s">
        <v>1036</v>
      </c>
      <c r="G129" s="273"/>
      <c r="H129" s="274" t="s">
        <v>1</v>
      </c>
      <c r="I129" s="276"/>
      <c r="J129" s="273"/>
      <c r="K129" s="273"/>
      <c r="L129" s="277"/>
      <c r="M129" s="278"/>
      <c r="N129" s="279"/>
      <c r="O129" s="279"/>
      <c r="P129" s="279"/>
      <c r="Q129" s="279"/>
      <c r="R129" s="279"/>
      <c r="S129" s="279"/>
      <c r="T129" s="28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81" t="s">
        <v>185</v>
      </c>
      <c r="AU129" s="281" t="s">
        <v>86</v>
      </c>
      <c r="AV129" s="15" t="s">
        <v>84</v>
      </c>
      <c r="AW129" s="15" t="s">
        <v>33</v>
      </c>
      <c r="AX129" s="15" t="s">
        <v>76</v>
      </c>
      <c r="AY129" s="281" t="s">
        <v>177</v>
      </c>
    </row>
    <row r="130" s="13" customFormat="1">
      <c r="A130" s="13"/>
      <c r="B130" s="249"/>
      <c r="C130" s="250"/>
      <c r="D130" s="251" t="s">
        <v>185</v>
      </c>
      <c r="E130" s="252" t="s">
        <v>1</v>
      </c>
      <c r="F130" s="253" t="s">
        <v>1037</v>
      </c>
      <c r="G130" s="250"/>
      <c r="H130" s="254">
        <v>5.3319999999999999</v>
      </c>
      <c r="I130" s="255"/>
      <c r="J130" s="250"/>
      <c r="K130" s="250"/>
      <c r="L130" s="256"/>
      <c r="M130" s="257"/>
      <c r="N130" s="258"/>
      <c r="O130" s="258"/>
      <c r="P130" s="258"/>
      <c r="Q130" s="258"/>
      <c r="R130" s="258"/>
      <c r="S130" s="258"/>
      <c r="T130" s="25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0" t="s">
        <v>185</v>
      </c>
      <c r="AU130" s="260" t="s">
        <v>86</v>
      </c>
      <c r="AV130" s="13" t="s">
        <v>86</v>
      </c>
      <c r="AW130" s="13" t="s">
        <v>33</v>
      </c>
      <c r="AX130" s="13" t="s">
        <v>76</v>
      </c>
      <c r="AY130" s="260" t="s">
        <v>177</v>
      </c>
    </row>
    <row r="131" s="14" customFormat="1">
      <c r="A131" s="14"/>
      <c r="B131" s="261"/>
      <c r="C131" s="262"/>
      <c r="D131" s="251" t="s">
        <v>185</v>
      </c>
      <c r="E131" s="263" t="s">
        <v>1</v>
      </c>
      <c r="F131" s="264" t="s">
        <v>187</v>
      </c>
      <c r="G131" s="262"/>
      <c r="H131" s="265">
        <v>5.3319999999999999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185</v>
      </c>
      <c r="AU131" s="271" t="s">
        <v>86</v>
      </c>
      <c r="AV131" s="14" t="s">
        <v>184</v>
      </c>
      <c r="AW131" s="14" t="s">
        <v>33</v>
      </c>
      <c r="AX131" s="14" t="s">
        <v>84</v>
      </c>
      <c r="AY131" s="271" t="s">
        <v>177</v>
      </c>
    </row>
    <row r="132" s="2" customFormat="1" ht="55.5" customHeight="1">
      <c r="A132" s="39"/>
      <c r="B132" s="40"/>
      <c r="C132" s="236" t="s">
        <v>86</v>
      </c>
      <c r="D132" s="236" t="s">
        <v>179</v>
      </c>
      <c r="E132" s="237" t="s">
        <v>1038</v>
      </c>
      <c r="F132" s="238" t="s">
        <v>1039</v>
      </c>
      <c r="G132" s="239" t="s">
        <v>227</v>
      </c>
      <c r="H132" s="240">
        <v>46.968000000000004</v>
      </c>
      <c r="I132" s="241"/>
      <c r="J132" s="242">
        <f>ROUND(I132*H132,2)</f>
        <v>0</v>
      </c>
      <c r="K132" s="238" t="s">
        <v>183</v>
      </c>
      <c r="L132" s="45"/>
      <c r="M132" s="243" t="s">
        <v>1</v>
      </c>
      <c r="N132" s="244" t="s">
        <v>41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184</v>
      </c>
      <c r="AT132" s="247" t="s">
        <v>179</v>
      </c>
      <c r="AU132" s="247" t="s">
        <v>86</v>
      </c>
      <c r="AY132" s="18" t="s">
        <v>177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84</v>
      </c>
      <c r="BK132" s="248">
        <f>ROUND(I132*H132,2)</f>
        <v>0</v>
      </c>
      <c r="BL132" s="18" t="s">
        <v>184</v>
      </c>
      <c r="BM132" s="247" t="s">
        <v>184</v>
      </c>
    </row>
    <row r="133" s="15" customFormat="1">
      <c r="A133" s="15"/>
      <c r="B133" s="272"/>
      <c r="C133" s="273"/>
      <c r="D133" s="251" t="s">
        <v>185</v>
      </c>
      <c r="E133" s="274" t="s">
        <v>1</v>
      </c>
      <c r="F133" s="275" t="s">
        <v>1036</v>
      </c>
      <c r="G133" s="273"/>
      <c r="H133" s="274" t="s">
        <v>1</v>
      </c>
      <c r="I133" s="276"/>
      <c r="J133" s="273"/>
      <c r="K133" s="273"/>
      <c r="L133" s="277"/>
      <c r="M133" s="278"/>
      <c r="N133" s="279"/>
      <c r="O133" s="279"/>
      <c r="P133" s="279"/>
      <c r="Q133" s="279"/>
      <c r="R133" s="279"/>
      <c r="S133" s="279"/>
      <c r="T133" s="28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1" t="s">
        <v>185</v>
      </c>
      <c r="AU133" s="281" t="s">
        <v>86</v>
      </c>
      <c r="AV133" s="15" t="s">
        <v>84</v>
      </c>
      <c r="AW133" s="15" t="s">
        <v>33</v>
      </c>
      <c r="AX133" s="15" t="s">
        <v>76</v>
      </c>
      <c r="AY133" s="281" t="s">
        <v>177</v>
      </c>
    </row>
    <row r="134" s="13" customFormat="1">
      <c r="A134" s="13"/>
      <c r="B134" s="249"/>
      <c r="C134" s="250"/>
      <c r="D134" s="251" t="s">
        <v>185</v>
      </c>
      <c r="E134" s="252" t="s">
        <v>1</v>
      </c>
      <c r="F134" s="253" t="s">
        <v>1040</v>
      </c>
      <c r="G134" s="250"/>
      <c r="H134" s="254">
        <v>46.968000000000004</v>
      </c>
      <c r="I134" s="255"/>
      <c r="J134" s="250"/>
      <c r="K134" s="250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185</v>
      </c>
      <c r="AU134" s="260" t="s">
        <v>86</v>
      </c>
      <c r="AV134" s="13" t="s">
        <v>86</v>
      </c>
      <c r="AW134" s="13" t="s">
        <v>33</v>
      </c>
      <c r="AX134" s="13" t="s">
        <v>76</v>
      </c>
      <c r="AY134" s="260" t="s">
        <v>177</v>
      </c>
    </row>
    <row r="135" s="14" customFormat="1">
      <c r="A135" s="14"/>
      <c r="B135" s="261"/>
      <c r="C135" s="262"/>
      <c r="D135" s="251" t="s">
        <v>185</v>
      </c>
      <c r="E135" s="263" t="s">
        <v>1</v>
      </c>
      <c r="F135" s="264" t="s">
        <v>187</v>
      </c>
      <c r="G135" s="262"/>
      <c r="H135" s="265">
        <v>46.968000000000004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185</v>
      </c>
      <c r="AU135" s="271" t="s">
        <v>86</v>
      </c>
      <c r="AV135" s="14" t="s">
        <v>184</v>
      </c>
      <c r="AW135" s="14" t="s">
        <v>33</v>
      </c>
      <c r="AX135" s="14" t="s">
        <v>84</v>
      </c>
      <c r="AY135" s="271" t="s">
        <v>177</v>
      </c>
    </row>
    <row r="136" s="2" customFormat="1" ht="55.5" customHeight="1">
      <c r="A136" s="39"/>
      <c r="B136" s="40"/>
      <c r="C136" s="236" t="s">
        <v>192</v>
      </c>
      <c r="D136" s="236" t="s">
        <v>179</v>
      </c>
      <c r="E136" s="237" t="s">
        <v>1041</v>
      </c>
      <c r="F136" s="238" t="s">
        <v>1042</v>
      </c>
      <c r="G136" s="239" t="s">
        <v>227</v>
      </c>
      <c r="H136" s="240">
        <v>52.299999999999997</v>
      </c>
      <c r="I136" s="241"/>
      <c r="J136" s="242">
        <f>ROUND(I136*H136,2)</f>
        <v>0</v>
      </c>
      <c r="K136" s="238" t="s">
        <v>183</v>
      </c>
      <c r="L136" s="45"/>
      <c r="M136" s="243" t="s">
        <v>1</v>
      </c>
      <c r="N136" s="244" t="s">
        <v>41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184</v>
      </c>
      <c r="AT136" s="247" t="s">
        <v>179</v>
      </c>
      <c r="AU136" s="247" t="s">
        <v>86</v>
      </c>
      <c r="AY136" s="18" t="s">
        <v>177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84</v>
      </c>
      <c r="BK136" s="248">
        <f>ROUND(I136*H136,2)</f>
        <v>0</v>
      </c>
      <c r="BL136" s="18" t="s">
        <v>184</v>
      </c>
      <c r="BM136" s="247" t="s">
        <v>195</v>
      </c>
    </row>
    <row r="137" s="13" customFormat="1">
      <c r="A137" s="13"/>
      <c r="B137" s="249"/>
      <c r="C137" s="250"/>
      <c r="D137" s="251" t="s">
        <v>185</v>
      </c>
      <c r="E137" s="252" t="s">
        <v>1</v>
      </c>
      <c r="F137" s="253" t="s">
        <v>1043</v>
      </c>
      <c r="G137" s="250"/>
      <c r="H137" s="254">
        <v>52.299999999999997</v>
      </c>
      <c r="I137" s="255"/>
      <c r="J137" s="250"/>
      <c r="K137" s="250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185</v>
      </c>
      <c r="AU137" s="260" t="s">
        <v>86</v>
      </c>
      <c r="AV137" s="13" t="s">
        <v>86</v>
      </c>
      <c r="AW137" s="13" t="s">
        <v>33</v>
      </c>
      <c r="AX137" s="13" t="s">
        <v>76</v>
      </c>
      <c r="AY137" s="260" t="s">
        <v>177</v>
      </c>
    </row>
    <row r="138" s="14" customFormat="1">
      <c r="A138" s="14"/>
      <c r="B138" s="261"/>
      <c r="C138" s="262"/>
      <c r="D138" s="251" t="s">
        <v>185</v>
      </c>
      <c r="E138" s="263" t="s">
        <v>1</v>
      </c>
      <c r="F138" s="264" t="s">
        <v>187</v>
      </c>
      <c r="G138" s="262"/>
      <c r="H138" s="265">
        <v>52.299999999999997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1" t="s">
        <v>185</v>
      </c>
      <c r="AU138" s="271" t="s">
        <v>86</v>
      </c>
      <c r="AV138" s="14" t="s">
        <v>184</v>
      </c>
      <c r="AW138" s="14" t="s">
        <v>33</v>
      </c>
      <c r="AX138" s="14" t="s">
        <v>84</v>
      </c>
      <c r="AY138" s="271" t="s">
        <v>177</v>
      </c>
    </row>
    <row r="139" s="2" customFormat="1" ht="21.75" customHeight="1">
      <c r="A139" s="39"/>
      <c r="B139" s="40"/>
      <c r="C139" s="236" t="s">
        <v>184</v>
      </c>
      <c r="D139" s="236" t="s">
        <v>179</v>
      </c>
      <c r="E139" s="237" t="s">
        <v>1044</v>
      </c>
      <c r="F139" s="238" t="s">
        <v>1045</v>
      </c>
      <c r="G139" s="239" t="s">
        <v>182</v>
      </c>
      <c r="H139" s="240">
        <v>0.063</v>
      </c>
      <c r="I139" s="241"/>
      <c r="J139" s="242">
        <f>ROUND(I139*H139,2)</f>
        <v>0</v>
      </c>
      <c r="K139" s="238" t="s">
        <v>183</v>
      </c>
      <c r="L139" s="45"/>
      <c r="M139" s="243" t="s">
        <v>1</v>
      </c>
      <c r="N139" s="244" t="s">
        <v>41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184</v>
      </c>
      <c r="AT139" s="247" t="s">
        <v>179</v>
      </c>
      <c r="AU139" s="247" t="s">
        <v>86</v>
      </c>
      <c r="AY139" s="18" t="s">
        <v>177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84</v>
      </c>
      <c r="BK139" s="248">
        <f>ROUND(I139*H139,2)</f>
        <v>0</v>
      </c>
      <c r="BL139" s="18" t="s">
        <v>184</v>
      </c>
      <c r="BM139" s="247" t="s">
        <v>198</v>
      </c>
    </row>
    <row r="140" s="15" customFormat="1">
      <c r="A140" s="15"/>
      <c r="B140" s="272"/>
      <c r="C140" s="273"/>
      <c r="D140" s="251" t="s">
        <v>185</v>
      </c>
      <c r="E140" s="274" t="s">
        <v>1</v>
      </c>
      <c r="F140" s="275" t="s">
        <v>1046</v>
      </c>
      <c r="G140" s="273"/>
      <c r="H140" s="274" t="s">
        <v>1</v>
      </c>
      <c r="I140" s="276"/>
      <c r="J140" s="273"/>
      <c r="K140" s="273"/>
      <c r="L140" s="277"/>
      <c r="M140" s="278"/>
      <c r="N140" s="279"/>
      <c r="O140" s="279"/>
      <c r="P140" s="279"/>
      <c r="Q140" s="279"/>
      <c r="R140" s="279"/>
      <c r="S140" s="279"/>
      <c r="T140" s="28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1" t="s">
        <v>185</v>
      </c>
      <c r="AU140" s="281" t="s">
        <v>86</v>
      </c>
      <c r="AV140" s="15" t="s">
        <v>84</v>
      </c>
      <c r="AW140" s="15" t="s">
        <v>33</v>
      </c>
      <c r="AX140" s="15" t="s">
        <v>76</v>
      </c>
      <c r="AY140" s="281" t="s">
        <v>177</v>
      </c>
    </row>
    <row r="141" s="13" customFormat="1">
      <c r="A141" s="13"/>
      <c r="B141" s="249"/>
      <c r="C141" s="250"/>
      <c r="D141" s="251" t="s">
        <v>185</v>
      </c>
      <c r="E141" s="252" t="s">
        <v>1</v>
      </c>
      <c r="F141" s="253" t="s">
        <v>1047</v>
      </c>
      <c r="G141" s="250"/>
      <c r="H141" s="254">
        <v>0.063</v>
      </c>
      <c r="I141" s="255"/>
      <c r="J141" s="250"/>
      <c r="K141" s="250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185</v>
      </c>
      <c r="AU141" s="260" t="s">
        <v>86</v>
      </c>
      <c r="AV141" s="13" t="s">
        <v>86</v>
      </c>
      <c r="AW141" s="13" t="s">
        <v>33</v>
      </c>
      <c r="AX141" s="13" t="s">
        <v>76</v>
      </c>
      <c r="AY141" s="260" t="s">
        <v>177</v>
      </c>
    </row>
    <row r="142" s="14" customFormat="1">
      <c r="A142" s="14"/>
      <c r="B142" s="261"/>
      <c r="C142" s="262"/>
      <c r="D142" s="251" t="s">
        <v>185</v>
      </c>
      <c r="E142" s="263" t="s">
        <v>1</v>
      </c>
      <c r="F142" s="264" t="s">
        <v>187</v>
      </c>
      <c r="G142" s="262"/>
      <c r="H142" s="265">
        <v>0.063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185</v>
      </c>
      <c r="AU142" s="271" t="s">
        <v>86</v>
      </c>
      <c r="AV142" s="14" t="s">
        <v>184</v>
      </c>
      <c r="AW142" s="14" t="s">
        <v>33</v>
      </c>
      <c r="AX142" s="14" t="s">
        <v>84</v>
      </c>
      <c r="AY142" s="271" t="s">
        <v>177</v>
      </c>
    </row>
    <row r="143" s="2" customFormat="1" ht="33" customHeight="1">
      <c r="A143" s="39"/>
      <c r="B143" s="40"/>
      <c r="C143" s="236" t="s">
        <v>202</v>
      </c>
      <c r="D143" s="236" t="s">
        <v>179</v>
      </c>
      <c r="E143" s="237" t="s">
        <v>1048</v>
      </c>
      <c r="F143" s="238" t="s">
        <v>1049</v>
      </c>
      <c r="G143" s="239" t="s">
        <v>182</v>
      </c>
      <c r="H143" s="240">
        <v>147.19499999999999</v>
      </c>
      <c r="I143" s="241"/>
      <c r="J143" s="242">
        <f>ROUND(I143*H143,2)</f>
        <v>0</v>
      </c>
      <c r="K143" s="238" t="s">
        <v>183</v>
      </c>
      <c r="L143" s="45"/>
      <c r="M143" s="243" t="s">
        <v>1</v>
      </c>
      <c r="N143" s="244" t="s">
        <v>41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184</v>
      </c>
      <c r="AT143" s="247" t="s">
        <v>179</v>
      </c>
      <c r="AU143" s="247" t="s">
        <v>86</v>
      </c>
      <c r="AY143" s="18" t="s">
        <v>177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84</v>
      </c>
      <c r="BK143" s="248">
        <f>ROUND(I143*H143,2)</f>
        <v>0</v>
      </c>
      <c r="BL143" s="18" t="s">
        <v>184</v>
      </c>
      <c r="BM143" s="247" t="s">
        <v>205</v>
      </c>
    </row>
    <row r="144" s="15" customFormat="1">
      <c r="A144" s="15"/>
      <c r="B144" s="272"/>
      <c r="C144" s="273"/>
      <c r="D144" s="251" t="s">
        <v>185</v>
      </c>
      <c r="E144" s="274" t="s">
        <v>1</v>
      </c>
      <c r="F144" s="275" t="s">
        <v>1050</v>
      </c>
      <c r="G144" s="273"/>
      <c r="H144" s="274" t="s">
        <v>1</v>
      </c>
      <c r="I144" s="276"/>
      <c r="J144" s="273"/>
      <c r="K144" s="273"/>
      <c r="L144" s="277"/>
      <c r="M144" s="278"/>
      <c r="N144" s="279"/>
      <c r="O144" s="279"/>
      <c r="P144" s="279"/>
      <c r="Q144" s="279"/>
      <c r="R144" s="279"/>
      <c r="S144" s="279"/>
      <c r="T144" s="28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1" t="s">
        <v>185</v>
      </c>
      <c r="AU144" s="281" t="s">
        <v>86</v>
      </c>
      <c r="AV144" s="15" t="s">
        <v>84</v>
      </c>
      <c r="AW144" s="15" t="s">
        <v>33</v>
      </c>
      <c r="AX144" s="15" t="s">
        <v>76</v>
      </c>
      <c r="AY144" s="281" t="s">
        <v>177</v>
      </c>
    </row>
    <row r="145" s="13" customFormat="1">
      <c r="A145" s="13"/>
      <c r="B145" s="249"/>
      <c r="C145" s="250"/>
      <c r="D145" s="251" t="s">
        <v>185</v>
      </c>
      <c r="E145" s="252" t="s">
        <v>1</v>
      </c>
      <c r="F145" s="253" t="s">
        <v>1051</v>
      </c>
      <c r="G145" s="250"/>
      <c r="H145" s="254">
        <v>46.079999999999998</v>
      </c>
      <c r="I145" s="255"/>
      <c r="J145" s="250"/>
      <c r="K145" s="250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185</v>
      </c>
      <c r="AU145" s="260" t="s">
        <v>86</v>
      </c>
      <c r="AV145" s="13" t="s">
        <v>86</v>
      </c>
      <c r="AW145" s="13" t="s">
        <v>33</v>
      </c>
      <c r="AX145" s="13" t="s">
        <v>76</v>
      </c>
      <c r="AY145" s="260" t="s">
        <v>177</v>
      </c>
    </row>
    <row r="146" s="16" customFormat="1">
      <c r="A146" s="16"/>
      <c r="B146" s="282"/>
      <c r="C146" s="283"/>
      <c r="D146" s="251" t="s">
        <v>185</v>
      </c>
      <c r="E146" s="284" t="s">
        <v>1</v>
      </c>
      <c r="F146" s="285" t="s">
        <v>280</v>
      </c>
      <c r="G146" s="283"/>
      <c r="H146" s="286">
        <v>46.079999999999998</v>
      </c>
      <c r="I146" s="287"/>
      <c r="J146" s="283"/>
      <c r="K146" s="283"/>
      <c r="L146" s="288"/>
      <c r="M146" s="289"/>
      <c r="N146" s="290"/>
      <c r="O146" s="290"/>
      <c r="P146" s="290"/>
      <c r="Q146" s="290"/>
      <c r="R146" s="290"/>
      <c r="S146" s="290"/>
      <c r="T146" s="291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92" t="s">
        <v>185</v>
      </c>
      <c r="AU146" s="292" t="s">
        <v>86</v>
      </c>
      <c r="AV146" s="16" t="s">
        <v>192</v>
      </c>
      <c r="AW146" s="16" t="s">
        <v>33</v>
      </c>
      <c r="AX146" s="16" t="s">
        <v>76</v>
      </c>
      <c r="AY146" s="292" t="s">
        <v>177</v>
      </c>
    </row>
    <row r="147" s="15" customFormat="1">
      <c r="A147" s="15"/>
      <c r="B147" s="272"/>
      <c r="C147" s="273"/>
      <c r="D147" s="251" t="s">
        <v>185</v>
      </c>
      <c r="E147" s="274" t="s">
        <v>1</v>
      </c>
      <c r="F147" s="275" t="s">
        <v>1052</v>
      </c>
      <c r="G147" s="273"/>
      <c r="H147" s="274" t="s">
        <v>1</v>
      </c>
      <c r="I147" s="276"/>
      <c r="J147" s="273"/>
      <c r="K147" s="273"/>
      <c r="L147" s="277"/>
      <c r="M147" s="278"/>
      <c r="N147" s="279"/>
      <c r="O147" s="279"/>
      <c r="P147" s="279"/>
      <c r="Q147" s="279"/>
      <c r="R147" s="279"/>
      <c r="S147" s="279"/>
      <c r="T147" s="28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1" t="s">
        <v>185</v>
      </c>
      <c r="AU147" s="281" t="s">
        <v>86</v>
      </c>
      <c r="AV147" s="15" t="s">
        <v>84</v>
      </c>
      <c r="AW147" s="15" t="s">
        <v>33</v>
      </c>
      <c r="AX147" s="15" t="s">
        <v>76</v>
      </c>
      <c r="AY147" s="281" t="s">
        <v>177</v>
      </c>
    </row>
    <row r="148" s="13" customFormat="1">
      <c r="A148" s="13"/>
      <c r="B148" s="249"/>
      <c r="C148" s="250"/>
      <c r="D148" s="251" t="s">
        <v>185</v>
      </c>
      <c r="E148" s="252" t="s">
        <v>1</v>
      </c>
      <c r="F148" s="253" t="s">
        <v>1053</v>
      </c>
      <c r="G148" s="250"/>
      <c r="H148" s="254">
        <v>47.039999999999999</v>
      </c>
      <c r="I148" s="255"/>
      <c r="J148" s="250"/>
      <c r="K148" s="250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185</v>
      </c>
      <c r="AU148" s="260" t="s">
        <v>86</v>
      </c>
      <c r="AV148" s="13" t="s">
        <v>86</v>
      </c>
      <c r="AW148" s="13" t="s">
        <v>33</v>
      </c>
      <c r="AX148" s="13" t="s">
        <v>76</v>
      </c>
      <c r="AY148" s="260" t="s">
        <v>177</v>
      </c>
    </row>
    <row r="149" s="13" customFormat="1">
      <c r="A149" s="13"/>
      <c r="B149" s="249"/>
      <c r="C149" s="250"/>
      <c r="D149" s="251" t="s">
        <v>185</v>
      </c>
      <c r="E149" s="252" t="s">
        <v>1</v>
      </c>
      <c r="F149" s="253" t="s">
        <v>1054</v>
      </c>
      <c r="G149" s="250"/>
      <c r="H149" s="254">
        <v>54.075000000000003</v>
      </c>
      <c r="I149" s="255"/>
      <c r="J149" s="250"/>
      <c r="K149" s="250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185</v>
      </c>
      <c r="AU149" s="260" t="s">
        <v>86</v>
      </c>
      <c r="AV149" s="13" t="s">
        <v>86</v>
      </c>
      <c r="AW149" s="13" t="s">
        <v>33</v>
      </c>
      <c r="AX149" s="13" t="s">
        <v>76</v>
      </c>
      <c r="AY149" s="260" t="s">
        <v>177</v>
      </c>
    </row>
    <row r="150" s="16" customFormat="1">
      <c r="A150" s="16"/>
      <c r="B150" s="282"/>
      <c r="C150" s="283"/>
      <c r="D150" s="251" t="s">
        <v>185</v>
      </c>
      <c r="E150" s="284" t="s">
        <v>1</v>
      </c>
      <c r="F150" s="285" t="s">
        <v>280</v>
      </c>
      <c r="G150" s="283"/>
      <c r="H150" s="286">
        <v>101.11500000000001</v>
      </c>
      <c r="I150" s="287"/>
      <c r="J150" s="283"/>
      <c r="K150" s="283"/>
      <c r="L150" s="288"/>
      <c r="M150" s="289"/>
      <c r="N150" s="290"/>
      <c r="O150" s="290"/>
      <c r="P150" s="290"/>
      <c r="Q150" s="290"/>
      <c r="R150" s="290"/>
      <c r="S150" s="290"/>
      <c r="T150" s="291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2" t="s">
        <v>185</v>
      </c>
      <c r="AU150" s="292" t="s">
        <v>86</v>
      </c>
      <c r="AV150" s="16" t="s">
        <v>192</v>
      </c>
      <c r="AW150" s="16" t="s">
        <v>33</v>
      </c>
      <c r="AX150" s="16" t="s">
        <v>76</v>
      </c>
      <c r="AY150" s="292" t="s">
        <v>177</v>
      </c>
    </row>
    <row r="151" s="14" customFormat="1">
      <c r="A151" s="14"/>
      <c r="B151" s="261"/>
      <c r="C151" s="262"/>
      <c r="D151" s="251" t="s">
        <v>185</v>
      </c>
      <c r="E151" s="263" t="s">
        <v>1</v>
      </c>
      <c r="F151" s="264" t="s">
        <v>187</v>
      </c>
      <c r="G151" s="262"/>
      <c r="H151" s="265">
        <v>147.19499999999999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185</v>
      </c>
      <c r="AU151" s="271" t="s">
        <v>86</v>
      </c>
      <c r="AV151" s="14" t="s">
        <v>184</v>
      </c>
      <c r="AW151" s="14" t="s">
        <v>33</v>
      </c>
      <c r="AX151" s="14" t="s">
        <v>84</v>
      </c>
      <c r="AY151" s="271" t="s">
        <v>177</v>
      </c>
    </row>
    <row r="152" s="2" customFormat="1" ht="44.25" customHeight="1">
      <c r="A152" s="39"/>
      <c r="B152" s="40"/>
      <c r="C152" s="236" t="s">
        <v>195</v>
      </c>
      <c r="D152" s="236" t="s">
        <v>179</v>
      </c>
      <c r="E152" s="237" t="s">
        <v>1055</v>
      </c>
      <c r="F152" s="238" t="s">
        <v>1056</v>
      </c>
      <c r="G152" s="239" t="s">
        <v>182</v>
      </c>
      <c r="H152" s="240">
        <v>147.19499999999999</v>
      </c>
      <c r="I152" s="241"/>
      <c r="J152" s="242">
        <f>ROUND(I152*H152,2)</f>
        <v>0</v>
      </c>
      <c r="K152" s="238" t="s">
        <v>183</v>
      </c>
      <c r="L152" s="45"/>
      <c r="M152" s="243" t="s">
        <v>1</v>
      </c>
      <c r="N152" s="244" t="s">
        <v>41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184</v>
      </c>
      <c r="AT152" s="247" t="s">
        <v>179</v>
      </c>
      <c r="AU152" s="247" t="s">
        <v>86</v>
      </c>
      <c r="AY152" s="18" t="s">
        <v>177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84</v>
      </c>
      <c r="BK152" s="248">
        <f>ROUND(I152*H152,2)</f>
        <v>0</v>
      </c>
      <c r="BL152" s="18" t="s">
        <v>184</v>
      </c>
      <c r="BM152" s="247" t="s">
        <v>208</v>
      </c>
    </row>
    <row r="153" s="2" customFormat="1" ht="33" customHeight="1">
      <c r="A153" s="39"/>
      <c r="B153" s="40"/>
      <c r="C153" s="236" t="s">
        <v>211</v>
      </c>
      <c r="D153" s="236" t="s">
        <v>179</v>
      </c>
      <c r="E153" s="237" t="s">
        <v>1057</v>
      </c>
      <c r="F153" s="238" t="s">
        <v>1058</v>
      </c>
      <c r="G153" s="239" t="s">
        <v>182</v>
      </c>
      <c r="H153" s="240">
        <v>17.045000000000002</v>
      </c>
      <c r="I153" s="241"/>
      <c r="J153" s="242">
        <f>ROUND(I153*H153,2)</f>
        <v>0</v>
      </c>
      <c r="K153" s="238" t="s">
        <v>183</v>
      </c>
      <c r="L153" s="45"/>
      <c r="M153" s="243" t="s">
        <v>1</v>
      </c>
      <c r="N153" s="244" t="s">
        <v>41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184</v>
      </c>
      <c r="AT153" s="247" t="s">
        <v>179</v>
      </c>
      <c r="AU153" s="247" t="s">
        <v>86</v>
      </c>
      <c r="AY153" s="18" t="s">
        <v>177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84</v>
      </c>
      <c r="BK153" s="248">
        <f>ROUND(I153*H153,2)</f>
        <v>0</v>
      </c>
      <c r="BL153" s="18" t="s">
        <v>184</v>
      </c>
      <c r="BM153" s="247" t="s">
        <v>214</v>
      </c>
    </row>
    <row r="154" s="15" customFormat="1">
      <c r="A154" s="15"/>
      <c r="B154" s="272"/>
      <c r="C154" s="273"/>
      <c r="D154" s="251" t="s">
        <v>185</v>
      </c>
      <c r="E154" s="274" t="s">
        <v>1</v>
      </c>
      <c r="F154" s="275" t="s">
        <v>1059</v>
      </c>
      <c r="G154" s="273"/>
      <c r="H154" s="274" t="s">
        <v>1</v>
      </c>
      <c r="I154" s="276"/>
      <c r="J154" s="273"/>
      <c r="K154" s="273"/>
      <c r="L154" s="277"/>
      <c r="M154" s="278"/>
      <c r="N154" s="279"/>
      <c r="O154" s="279"/>
      <c r="P154" s="279"/>
      <c r="Q154" s="279"/>
      <c r="R154" s="279"/>
      <c r="S154" s="279"/>
      <c r="T154" s="28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1" t="s">
        <v>185</v>
      </c>
      <c r="AU154" s="281" t="s">
        <v>86</v>
      </c>
      <c r="AV154" s="15" t="s">
        <v>84</v>
      </c>
      <c r="AW154" s="15" t="s">
        <v>33</v>
      </c>
      <c r="AX154" s="15" t="s">
        <v>76</v>
      </c>
      <c r="AY154" s="281" t="s">
        <v>177</v>
      </c>
    </row>
    <row r="155" s="13" customFormat="1">
      <c r="A155" s="13"/>
      <c r="B155" s="249"/>
      <c r="C155" s="250"/>
      <c r="D155" s="251" t="s">
        <v>185</v>
      </c>
      <c r="E155" s="252" t="s">
        <v>1</v>
      </c>
      <c r="F155" s="253" t="s">
        <v>1060</v>
      </c>
      <c r="G155" s="250"/>
      <c r="H155" s="254">
        <v>3.9199999999999999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185</v>
      </c>
      <c r="AU155" s="260" t="s">
        <v>86</v>
      </c>
      <c r="AV155" s="13" t="s">
        <v>86</v>
      </c>
      <c r="AW155" s="13" t="s">
        <v>33</v>
      </c>
      <c r="AX155" s="13" t="s">
        <v>76</v>
      </c>
      <c r="AY155" s="260" t="s">
        <v>177</v>
      </c>
    </row>
    <row r="156" s="16" customFormat="1">
      <c r="A156" s="16"/>
      <c r="B156" s="282"/>
      <c r="C156" s="283"/>
      <c r="D156" s="251" t="s">
        <v>185</v>
      </c>
      <c r="E156" s="284" t="s">
        <v>1</v>
      </c>
      <c r="F156" s="285" t="s">
        <v>280</v>
      </c>
      <c r="G156" s="283"/>
      <c r="H156" s="286">
        <v>3.9199999999999999</v>
      </c>
      <c r="I156" s="287"/>
      <c r="J156" s="283"/>
      <c r="K156" s="283"/>
      <c r="L156" s="288"/>
      <c r="M156" s="289"/>
      <c r="N156" s="290"/>
      <c r="O156" s="290"/>
      <c r="P156" s="290"/>
      <c r="Q156" s="290"/>
      <c r="R156" s="290"/>
      <c r="S156" s="290"/>
      <c r="T156" s="291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92" t="s">
        <v>185</v>
      </c>
      <c r="AU156" s="292" t="s">
        <v>86</v>
      </c>
      <c r="AV156" s="16" t="s">
        <v>192</v>
      </c>
      <c r="AW156" s="16" t="s">
        <v>33</v>
      </c>
      <c r="AX156" s="16" t="s">
        <v>76</v>
      </c>
      <c r="AY156" s="292" t="s">
        <v>177</v>
      </c>
    </row>
    <row r="157" s="15" customFormat="1">
      <c r="A157" s="15"/>
      <c r="B157" s="272"/>
      <c r="C157" s="273"/>
      <c r="D157" s="251" t="s">
        <v>185</v>
      </c>
      <c r="E157" s="274" t="s">
        <v>1</v>
      </c>
      <c r="F157" s="275" t="s">
        <v>1061</v>
      </c>
      <c r="G157" s="273"/>
      <c r="H157" s="274" t="s">
        <v>1</v>
      </c>
      <c r="I157" s="276"/>
      <c r="J157" s="273"/>
      <c r="K157" s="273"/>
      <c r="L157" s="277"/>
      <c r="M157" s="278"/>
      <c r="N157" s="279"/>
      <c r="O157" s="279"/>
      <c r="P157" s="279"/>
      <c r="Q157" s="279"/>
      <c r="R157" s="279"/>
      <c r="S157" s="279"/>
      <c r="T157" s="28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1" t="s">
        <v>185</v>
      </c>
      <c r="AU157" s="281" t="s">
        <v>86</v>
      </c>
      <c r="AV157" s="15" t="s">
        <v>84</v>
      </c>
      <c r="AW157" s="15" t="s">
        <v>33</v>
      </c>
      <c r="AX157" s="15" t="s">
        <v>76</v>
      </c>
      <c r="AY157" s="281" t="s">
        <v>177</v>
      </c>
    </row>
    <row r="158" s="13" customFormat="1">
      <c r="A158" s="13"/>
      <c r="B158" s="249"/>
      <c r="C158" s="250"/>
      <c r="D158" s="251" t="s">
        <v>185</v>
      </c>
      <c r="E158" s="252" t="s">
        <v>1</v>
      </c>
      <c r="F158" s="253" t="s">
        <v>1062</v>
      </c>
      <c r="G158" s="250"/>
      <c r="H158" s="254">
        <v>7.875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185</v>
      </c>
      <c r="AU158" s="260" t="s">
        <v>86</v>
      </c>
      <c r="AV158" s="13" t="s">
        <v>86</v>
      </c>
      <c r="AW158" s="13" t="s">
        <v>33</v>
      </c>
      <c r="AX158" s="13" t="s">
        <v>76</v>
      </c>
      <c r="AY158" s="260" t="s">
        <v>177</v>
      </c>
    </row>
    <row r="159" s="13" customFormat="1">
      <c r="A159" s="13"/>
      <c r="B159" s="249"/>
      <c r="C159" s="250"/>
      <c r="D159" s="251" t="s">
        <v>185</v>
      </c>
      <c r="E159" s="252" t="s">
        <v>1</v>
      </c>
      <c r="F159" s="253" t="s">
        <v>1063</v>
      </c>
      <c r="G159" s="250"/>
      <c r="H159" s="254">
        <v>5.25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185</v>
      </c>
      <c r="AU159" s="260" t="s">
        <v>86</v>
      </c>
      <c r="AV159" s="13" t="s">
        <v>86</v>
      </c>
      <c r="AW159" s="13" t="s">
        <v>33</v>
      </c>
      <c r="AX159" s="13" t="s">
        <v>76</v>
      </c>
      <c r="AY159" s="260" t="s">
        <v>177</v>
      </c>
    </row>
    <row r="160" s="16" customFormat="1">
      <c r="A160" s="16"/>
      <c r="B160" s="282"/>
      <c r="C160" s="283"/>
      <c r="D160" s="251" t="s">
        <v>185</v>
      </c>
      <c r="E160" s="284" t="s">
        <v>1</v>
      </c>
      <c r="F160" s="285" t="s">
        <v>280</v>
      </c>
      <c r="G160" s="283"/>
      <c r="H160" s="286">
        <v>13.125</v>
      </c>
      <c r="I160" s="287"/>
      <c r="J160" s="283"/>
      <c r="K160" s="283"/>
      <c r="L160" s="288"/>
      <c r="M160" s="289"/>
      <c r="N160" s="290"/>
      <c r="O160" s="290"/>
      <c r="P160" s="290"/>
      <c r="Q160" s="290"/>
      <c r="R160" s="290"/>
      <c r="S160" s="290"/>
      <c r="T160" s="291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92" t="s">
        <v>185</v>
      </c>
      <c r="AU160" s="292" t="s">
        <v>86</v>
      </c>
      <c r="AV160" s="16" t="s">
        <v>192</v>
      </c>
      <c r="AW160" s="16" t="s">
        <v>33</v>
      </c>
      <c r="AX160" s="16" t="s">
        <v>76</v>
      </c>
      <c r="AY160" s="292" t="s">
        <v>177</v>
      </c>
    </row>
    <row r="161" s="14" customFormat="1">
      <c r="A161" s="14"/>
      <c r="B161" s="261"/>
      <c r="C161" s="262"/>
      <c r="D161" s="251" t="s">
        <v>185</v>
      </c>
      <c r="E161" s="263" t="s">
        <v>1</v>
      </c>
      <c r="F161" s="264" t="s">
        <v>187</v>
      </c>
      <c r="G161" s="262"/>
      <c r="H161" s="265">
        <v>17.045000000000002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1" t="s">
        <v>185</v>
      </c>
      <c r="AU161" s="271" t="s">
        <v>86</v>
      </c>
      <c r="AV161" s="14" t="s">
        <v>184</v>
      </c>
      <c r="AW161" s="14" t="s">
        <v>33</v>
      </c>
      <c r="AX161" s="14" t="s">
        <v>84</v>
      </c>
      <c r="AY161" s="271" t="s">
        <v>177</v>
      </c>
    </row>
    <row r="162" s="2" customFormat="1" ht="33" customHeight="1">
      <c r="A162" s="39"/>
      <c r="B162" s="40"/>
      <c r="C162" s="236" t="s">
        <v>198</v>
      </c>
      <c r="D162" s="236" t="s">
        <v>179</v>
      </c>
      <c r="E162" s="237" t="s">
        <v>1064</v>
      </c>
      <c r="F162" s="238" t="s">
        <v>1065</v>
      </c>
      <c r="G162" s="239" t="s">
        <v>182</v>
      </c>
      <c r="H162" s="240">
        <v>17.045000000000002</v>
      </c>
      <c r="I162" s="241"/>
      <c r="J162" s="242">
        <f>ROUND(I162*H162,2)</f>
        <v>0</v>
      </c>
      <c r="K162" s="238" t="s">
        <v>183</v>
      </c>
      <c r="L162" s="45"/>
      <c r="M162" s="243" t="s">
        <v>1</v>
      </c>
      <c r="N162" s="244" t="s">
        <v>41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184</v>
      </c>
      <c r="AT162" s="247" t="s">
        <v>179</v>
      </c>
      <c r="AU162" s="247" t="s">
        <v>86</v>
      </c>
      <c r="AY162" s="18" t="s">
        <v>177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84</v>
      </c>
      <c r="BK162" s="248">
        <f>ROUND(I162*H162,2)</f>
        <v>0</v>
      </c>
      <c r="BL162" s="18" t="s">
        <v>184</v>
      </c>
      <c r="BM162" s="247" t="s">
        <v>217</v>
      </c>
    </row>
    <row r="163" s="2" customFormat="1" ht="33" customHeight="1">
      <c r="A163" s="39"/>
      <c r="B163" s="40"/>
      <c r="C163" s="236" t="s">
        <v>219</v>
      </c>
      <c r="D163" s="236" t="s">
        <v>179</v>
      </c>
      <c r="E163" s="237" t="s">
        <v>1066</v>
      </c>
      <c r="F163" s="238" t="s">
        <v>1067</v>
      </c>
      <c r="G163" s="239" t="s">
        <v>227</v>
      </c>
      <c r="H163" s="240">
        <v>38</v>
      </c>
      <c r="I163" s="241"/>
      <c r="J163" s="242">
        <f>ROUND(I163*H163,2)</f>
        <v>0</v>
      </c>
      <c r="K163" s="238" t="s">
        <v>183</v>
      </c>
      <c r="L163" s="45"/>
      <c r="M163" s="243" t="s">
        <v>1</v>
      </c>
      <c r="N163" s="244" t="s">
        <v>41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184</v>
      </c>
      <c r="AT163" s="247" t="s">
        <v>179</v>
      </c>
      <c r="AU163" s="247" t="s">
        <v>86</v>
      </c>
      <c r="AY163" s="18" t="s">
        <v>177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84</v>
      </c>
      <c r="BK163" s="248">
        <f>ROUND(I163*H163,2)</f>
        <v>0</v>
      </c>
      <c r="BL163" s="18" t="s">
        <v>184</v>
      </c>
      <c r="BM163" s="247" t="s">
        <v>222</v>
      </c>
    </row>
    <row r="164" s="13" customFormat="1">
      <c r="A164" s="13"/>
      <c r="B164" s="249"/>
      <c r="C164" s="250"/>
      <c r="D164" s="251" t="s">
        <v>185</v>
      </c>
      <c r="E164" s="252" t="s">
        <v>1</v>
      </c>
      <c r="F164" s="253" t="s">
        <v>1068</v>
      </c>
      <c r="G164" s="250"/>
      <c r="H164" s="254">
        <v>38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185</v>
      </c>
      <c r="AU164" s="260" t="s">
        <v>86</v>
      </c>
      <c r="AV164" s="13" t="s">
        <v>86</v>
      </c>
      <c r="AW164" s="13" t="s">
        <v>33</v>
      </c>
      <c r="AX164" s="13" t="s">
        <v>76</v>
      </c>
      <c r="AY164" s="260" t="s">
        <v>177</v>
      </c>
    </row>
    <row r="165" s="14" customFormat="1">
      <c r="A165" s="14"/>
      <c r="B165" s="261"/>
      <c r="C165" s="262"/>
      <c r="D165" s="251" t="s">
        <v>185</v>
      </c>
      <c r="E165" s="263" t="s">
        <v>1</v>
      </c>
      <c r="F165" s="264" t="s">
        <v>187</v>
      </c>
      <c r="G165" s="262"/>
      <c r="H165" s="265">
        <v>38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185</v>
      </c>
      <c r="AU165" s="271" t="s">
        <v>86</v>
      </c>
      <c r="AV165" s="14" t="s">
        <v>184</v>
      </c>
      <c r="AW165" s="14" t="s">
        <v>33</v>
      </c>
      <c r="AX165" s="14" t="s">
        <v>84</v>
      </c>
      <c r="AY165" s="271" t="s">
        <v>177</v>
      </c>
    </row>
    <row r="166" s="2" customFormat="1" ht="33" customHeight="1">
      <c r="A166" s="39"/>
      <c r="B166" s="40"/>
      <c r="C166" s="236" t="s">
        <v>205</v>
      </c>
      <c r="D166" s="236" t="s">
        <v>179</v>
      </c>
      <c r="E166" s="237" t="s">
        <v>1069</v>
      </c>
      <c r="F166" s="238" t="s">
        <v>1070</v>
      </c>
      <c r="G166" s="239" t="s">
        <v>227</v>
      </c>
      <c r="H166" s="240">
        <v>38</v>
      </c>
      <c r="I166" s="241"/>
      <c r="J166" s="242">
        <f>ROUND(I166*H166,2)</f>
        <v>0</v>
      </c>
      <c r="K166" s="238" t="s">
        <v>183</v>
      </c>
      <c r="L166" s="45"/>
      <c r="M166" s="243" t="s">
        <v>1</v>
      </c>
      <c r="N166" s="244" t="s">
        <v>41</v>
      </c>
      <c r="O166" s="92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184</v>
      </c>
      <c r="AT166" s="247" t="s">
        <v>179</v>
      </c>
      <c r="AU166" s="247" t="s">
        <v>86</v>
      </c>
      <c r="AY166" s="18" t="s">
        <v>177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84</v>
      </c>
      <c r="BK166" s="248">
        <f>ROUND(I166*H166,2)</f>
        <v>0</v>
      </c>
      <c r="BL166" s="18" t="s">
        <v>184</v>
      </c>
      <c r="BM166" s="247" t="s">
        <v>228</v>
      </c>
    </row>
    <row r="167" s="2" customFormat="1" ht="44.25" customHeight="1">
      <c r="A167" s="39"/>
      <c r="B167" s="40"/>
      <c r="C167" s="236" t="s">
        <v>236</v>
      </c>
      <c r="D167" s="236" t="s">
        <v>179</v>
      </c>
      <c r="E167" s="237" t="s">
        <v>1071</v>
      </c>
      <c r="F167" s="238" t="s">
        <v>1072</v>
      </c>
      <c r="G167" s="239" t="s">
        <v>182</v>
      </c>
      <c r="H167" s="240">
        <v>29.213999999999999</v>
      </c>
      <c r="I167" s="241"/>
      <c r="J167" s="242">
        <f>ROUND(I167*H167,2)</f>
        <v>0</v>
      </c>
      <c r="K167" s="238" t="s">
        <v>183</v>
      </c>
      <c r="L167" s="45"/>
      <c r="M167" s="243" t="s">
        <v>1</v>
      </c>
      <c r="N167" s="244" t="s">
        <v>41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184</v>
      </c>
      <c r="AT167" s="247" t="s">
        <v>179</v>
      </c>
      <c r="AU167" s="247" t="s">
        <v>86</v>
      </c>
      <c r="AY167" s="18" t="s">
        <v>177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84</v>
      </c>
      <c r="BK167" s="248">
        <f>ROUND(I167*H167,2)</f>
        <v>0</v>
      </c>
      <c r="BL167" s="18" t="s">
        <v>184</v>
      </c>
      <c r="BM167" s="247" t="s">
        <v>239</v>
      </c>
    </row>
    <row r="168" s="15" customFormat="1">
      <c r="A168" s="15"/>
      <c r="B168" s="272"/>
      <c r="C168" s="273"/>
      <c r="D168" s="251" t="s">
        <v>185</v>
      </c>
      <c r="E168" s="274" t="s">
        <v>1</v>
      </c>
      <c r="F168" s="275" t="s">
        <v>1073</v>
      </c>
      <c r="G168" s="273"/>
      <c r="H168" s="274" t="s">
        <v>1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185</v>
      </c>
      <c r="AU168" s="281" t="s">
        <v>86</v>
      </c>
      <c r="AV168" s="15" t="s">
        <v>84</v>
      </c>
      <c r="AW168" s="15" t="s">
        <v>33</v>
      </c>
      <c r="AX168" s="15" t="s">
        <v>76</v>
      </c>
      <c r="AY168" s="281" t="s">
        <v>177</v>
      </c>
    </row>
    <row r="169" s="13" customFormat="1">
      <c r="A169" s="13"/>
      <c r="B169" s="249"/>
      <c r="C169" s="250"/>
      <c r="D169" s="251" t="s">
        <v>185</v>
      </c>
      <c r="E169" s="252" t="s">
        <v>1</v>
      </c>
      <c r="F169" s="253" t="s">
        <v>1074</v>
      </c>
      <c r="G169" s="250"/>
      <c r="H169" s="254">
        <v>164.24000000000001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185</v>
      </c>
      <c r="AU169" s="260" t="s">
        <v>86</v>
      </c>
      <c r="AV169" s="13" t="s">
        <v>86</v>
      </c>
      <c r="AW169" s="13" t="s">
        <v>33</v>
      </c>
      <c r="AX169" s="13" t="s">
        <v>76</v>
      </c>
      <c r="AY169" s="260" t="s">
        <v>177</v>
      </c>
    </row>
    <row r="170" s="16" customFormat="1">
      <c r="A170" s="16"/>
      <c r="B170" s="282"/>
      <c r="C170" s="283"/>
      <c r="D170" s="251" t="s">
        <v>185</v>
      </c>
      <c r="E170" s="284" t="s">
        <v>1</v>
      </c>
      <c r="F170" s="285" t="s">
        <v>280</v>
      </c>
      <c r="G170" s="283"/>
      <c r="H170" s="286">
        <v>164.24000000000001</v>
      </c>
      <c r="I170" s="287"/>
      <c r="J170" s="283"/>
      <c r="K170" s="283"/>
      <c r="L170" s="288"/>
      <c r="M170" s="289"/>
      <c r="N170" s="290"/>
      <c r="O170" s="290"/>
      <c r="P170" s="290"/>
      <c r="Q170" s="290"/>
      <c r="R170" s="290"/>
      <c r="S170" s="290"/>
      <c r="T170" s="291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92" t="s">
        <v>185</v>
      </c>
      <c r="AU170" s="292" t="s">
        <v>86</v>
      </c>
      <c r="AV170" s="16" t="s">
        <v>192</v>
      </c>
      <c r="AW170" s="16" t="s">
        <v>33</v>
      </c>
      <c r="AX170" s="16" t="s">
        <v>76</v>
      </c>
      <c r="AY170" s="292" t="s">
        <v>177</v>
      </c>
    </row>
    <row r="171" s="15" customFormat="1">
      <c r="A171" s="15"/>
      <c r="B171" s="272"/>
      <c r="C171" s="273"/>
      <c r="D171" s="251" t="s">
        <v>185</v>
      </c>
      <c r="E171" s="274" t="s">
        <v>1</v>
      </c>
      <c r="F171" s="275" t="s">
        <v>1075</v>
      </c>
      <c r="G171" s="273"/>
      <c r="H171" s="274" t="s">
        <v>1</v>
      </c>
      <c r="I171" s="276"/>
      <c r="J171" s="273"/>
      <c r="K171" s="273"/>
      <c r="L171" s="277"/>
      <c r="M171" s="278"/>
      <c r="N171" s="279"/>
      <c r="O171" s="279"/>
      <c r="P171" s="279"/>
      <c r="Q171" s="279"/>
      <c r="R171" s="279"/>
      <c r="S171" s="279"/>
      <c r="T171" s="28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1" t="s">
        <v>185</v>
      </c>
      <c r="AU171" s="281" t="s">
        <v>86</v>
      </c>
      <c r="AV171" s="15" t="s">
        <v>84</v>
      </c>
      <c r="AW171" s="15" t="s">
        <v>33</v>
      </c>
      <c r="AX171" s="15" t="s">
        <v>76</v>
      </c>
      <c r="AY171" s="281" t="s">
        <v>177</v>
      </c>
    </row>
    <row r="172" s="13" customFormat="1">
      <c r="A172" s="13"/>
      <c r="B172" s="249"/>
      <c r="C172" s="250"/>
      <c r="D172" s="251" t="s">
        <v>185</v>
      </c>
      <c r="E172" s="252" t="s">
        <v>1</v>
      </c>
      <c r="F172" s="253" t="s">
        <v>1076</v>
      </c>
      <c r="G172" s="250"/>
      <c r="H172" s="254">
        <v>-135.02600000000001</v>
      </c>
      <c r="I172" s="255"/>
      <c r="J172" s="250"/>
      <c r="K172" s="250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185</v>
      </c>
      <c r="AU172" s="260" t="s">
        <v>86</v>
      </c>
      <c r="AV172" s="13" t="s">
        <v>86</v>
      </c>
      <c r="AW172" s="13" t="s">
        <v>33</v>
      </c>
      <c r="AX172" s="13" t="s">
        <v>76</v>
      </c>
      <c r="AY172" s="260" t="s">
        <v>177</v>
      </c>
    </row>
    <row r="173" s="16" customFormat="1">
      <c r="A173" s="16"/>
      <c r="B173" s="282"/>
      <c r="C173" s="283"/>
      <c r="D173" s="251" t="s">
        <v>185</v>
      </c>
      <c r="E173" s="284" t="s">
        <v>1</v>
      </c>
      <c r="F173" s="285" t="s">
        <v>280</v>
      </c>
      <c r="G173" s="283"/>
      <c r="H173" s="286">
        <v>-135.02600000000001</v>
      </c>
      <c r="I173" s="287"/>
      <c r="J173" s="283"/>
      <c r="K173" s="283"/>
      <c r="L173" s="288"/>
      <c r="M173" s="289"/>
      <c r="N173" s="290"/>
      <c r="O173" s="290"/>
      <c r="P173" s="290"/>
      <c r="Q173" s="290"/>
      <c r="R173" s="290"/>
      <c r="S173" s="290"/>
      <c r="T173" s="291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92" t="s">
        <v>185</v>
      </c>
      <c r="AU173" s="292" t="s">
        <v>86</v>
      </c>
      <c r="AV173" s="16" t="s">
        <v>192</v>
      </c>
      <c r="AW173" s="16" t="s">
        <v>33</v>
      </c>
      <c r="AX173" s="16" t="s">
        <v>76</v>
      </c>
      <c r="AY173" s="292" t="s">
        <v>177</v>
      </c>
    </row>
    <row r="174" s="14" customFormat="1">
      <c r="A174" s="14"/>
      <c r="B174" s="261"/>
      <c r="C174" s="262"/>
      <c r="D174" s="251" t="s">
        <v>185</v>
      </c>
      <c r="E174" s="263" t="s">
        <v>1</v>
      </c>
      <c r="F174" s="264" t="s">
        <v>187</v>
      </c>
      <c r="G174" s="262"/>
      <c r="H174" s="265">
        <v>29.213999999999999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1" t="s">
        <v>185</v>
      </c>
      <c r="AU174" s="271" t="s">
        <v>86</v>
      </c>
      <c r="AV174" s="14" t="s">
        <v>184</v>
      </c>
      <c r="AW174" s="14" t="s">
        <v>33</v>
      </c>
      <c r="AX174" s="14" t="s">
        <v>84</v>
      </c>
      <c r="AY174" s="271" t="s">
        <v>177</v>
      </c>
    </row>
    <row r="175" s="2" customFormat="1" ht="55.5" customHeight="1">
      <c r="A175" s="39"/>
      <c r="B175" s="40"/>
      <c r="C175" s="236" t="s">
        <v>208</v>
      </c>
      <c r="D175" s="236" t="s">
        <v>179</v>
      </c>
      <c r="E175" s="237" t="s">
        <v>1077</v>
      </c>
      <c r="F175" s="238" t="s">
        <v>1078</v>
      </c>
      <c r="G175" s="239" t="s">
        <v>182</v>
      </c>
      <c r="H175" s="240">
        <v>730.35000000000002</v>
      </c>
      <c r="I175" s="241"/>
      <c r="J175" s="242">
        <f>ROUND(I175*H175,2)</f>
        <v>0</v>
      </c>
      <c r="K175" s="238" t="s">
        <v>183</v>
      </c>
      <c r="L175" s="45"/>
      <c r="M175" s="243" t="s">
        <v>1</v>
      </c>
      <c r="N175" s="244" t="s">
        <v>41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184</v>
      </c>
      <c r="AT175" s="247" t="s">
        <v>179</v>
      </c>
      <c r="AU175" s="247" t="s">
        <v>86</v>
      </c>
      <c r="AY175" s="18" t="s">
        <v>177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84</v>
      </c>
      <c r="BK175" s="248">
        <f>ROUND(I175*H175,2)</f>
        <v>0</v>
      </c>
      <c r="BL175" s="18" t="s">
        <v>184</v>
      </c>
      <c r="BM175" s="247" t="s">
        <v>243</v>
      </c>
    </row>
    <row r="176" s="13" customFormat="1">
      <c r="A176" s="13"/>
      <c r="B176" s="249"/>
      <c r="C176" s="250"/>
      <c r="D176" s="251" t="s">
        <v>185</v>
      </c>
      <c r="E176" s="252" t="s">
        <v>1</v>
      </c>
      <c r="F176" s="253" t="s">
        <v>1079</v>
      </c>
      <c r="G176" s="250"/>
      <c r="H176" s="254">
        <v>730.35000000000002</v>
      </c>
      <c r="I176" s="255"/>
      <c r="J176" s="250"/>
      <c r="K176" s="250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185</v>
      </c>
      <c r="AU176" s="260" t="s">
        <v>86</v>
      </c>
      <c r="AV176" s="13" t="s">
        <v>86</v>
      </c>
      <c r="AW176" s="13" t="s">
        <v>33</v>
      </c>
      <c r="AX176" s="13" t="s">
        <v>76</v>
      </c>
      <c r="AY176" s="260" t="s">
        <v>177</v>
      </c>
    </row>
    <row r="177" s="14" customFormat="1">
      <c r="A177" s="14"/>
      <c r="B177" s="261"/>
      <c r="C177" s="262"/>
      <c r="D177" s="251" t="s">
        <v>185</v>
      </c>
      <c r="E177" s="263" t="s">
        <v>1</v>
      </c>
      <c r="F177" s="264" t="s">
        <v>187</v>
      </c>
      <c r="G177" s="262"/>
      <c r="H177" s="265">
        <v>730.35000000000002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185</v>
      </c>
      <c r="AU177" s="271" t="s">
        <v>86</v>
      </c>
      <c r="AV177" s="14" t="s">
        <v>184</v>
      </c>
      <c r="AW177" s="14" t="s">
        <v>33</v>
      </c>
      <c r="AX177" s="14" t="s">
        <v>84</v>
      </c>
      <c r="AY177" s="271" t="s">
        <v>177</v>
      </c>
    </row>
    <row r="178" s="2" customFormat="1" ht="16.5" customHeight="1">
      <c r="A178" s="39"/>
      <c r="B178" s="40"/>
      <c r="C178" s="236" t="s">
        <v>244</v>
      </c>
      <c r="D178" s="236" t="s">
        <v>179</v>
      </c>
      <c r="E178" s="237" t="s">
        <v>1080</v>
      </c>
      <c r="F178" s="238" t="s">
        <v>1081</v>
      </c>
      <c r="G178" s="239" t="s">
        <v>182</v>
      </c>
      <c r="H178" s="240">
        <v>29.213999999999999</v>
      </c>
      <c r="I178" s="241"/>
      <c r="J178" s="242">
        <f>ROUND(I178*H178,2)</f>
        <v>0</v>
      </c>
      <c r="K178" s="238" t="s">
        <v>183</v>
      </c>
      <c r="L178" s="45"/>
      <c r="M178" s="243" t="s">
        <v>1</v>
      </c>
      <c r="N178" s="244" t="s">
        <v>41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184</v>
      </c>
      <c r="AT178" s="247" t="s">
        <v>179</v>
      </c>
      <c r="AU178" s="247" t="s">
        <v>86</v>
      </c>
      <c r="AY178" s="18" t="s">
        <v>177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84</v>
      </c>
      <c r="BK178" s="248">
        <f>ROUND(I178*H178,2)</f>
        <v>0</v>
      </c>
      <c r="BL178" s="18" t="s">
        <v>184</v>
      </c>
      <c r="BM178" s="247" t="s">
        <v>247</v>
      </c>
    </row>
    <row r="179" s="2" customFormat="1" ht="33" customHeight="1">
      <c r="A179" s="39"/>
      <c r="B179" s="40"/>
      <c r="C179" s="236" t="s">
        <v>214</v>
      </c>
      <c r="D179" s="236" t="s">
        <v>179</v>
      </c>
      <c r="E179" s="237" t="s">
        <v>1082</v>
      </c>
      <c r="F179" s="238" t="s">
        <v>1083</v>
      </c>
      <c r="G179" s="239" t="s">
        <v>242</v>
      </c>
      <c r="H179" s="240">
        <v>45.866</v>
      </c>
      <c r="I179" s="241"/>
      <c r="J179" s="242">
        <f>ROUND(I179*H179,2)</f>
        <v>0</v>
      </c>
      <c r="K179" s="238" t="s">
        <v>183</v>
      </c>
      <c r="L179" s="45"/>
      <c r="M179" s="243" t="s">
        <v>1</v>
      </c>
      <c r="N179" s="244" t="s">
        <v>41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184</v>
      </c>
      <c r="AT179" s="247" t="s">
        <v>179</v>
      </c>
      <c r="AU179" s="247" t="s">
        <v>86</v>
      </c>
      <c r="AY179" s="18" t="s">
        <v>177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84</v>
      </c>
      <c r="BK179" s="248">
        <f>ROUND(I179*H179,2)</f>
        <v>0</v>
      </c>
      <c r="BL179" s="18" t="s">
        <v>184</v>
      </c>
      <c r="BM179" s="247" t="s">
        <v>252</v>
      </c>
    </row>
    <row r="180" s="15" customFormat="1">
      <c r="A180" s="15"/>
      <c r="B180" s="272"/>
      <c r="C180" s="273"/>
      <c r="D180" s="251" t="s">
        <v>185</v>
      </c>
      <c r="E180" s="274" t="s">
        <v>1</v>
      </c>
      <c r="F180" s="275" t="s">
        <v>1084</v>
      </c>
      <c r="G180" s="273"/>
      <c r="H180" s="274" t="s">
        <v>1</v>
      </c>
      <c r="I180" s="276"/>
      <c r="J180" s="273"/>
      <c r="K180" s="273"/>
      <c r="L180" s="277"/>
      <c r="M180" s="278"/>
      <c r="N180" s="279"/>
      <c r="O180" s="279"/>
      <c r="P180" s="279"/>
      <c r="Q180" s="279"/>
      <c r="R180" s="279"/>
      <c r="S180" s="279"/>
      <c r="T180" s="28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1" t="s">
        <v>185</v>
      </c>
      <c r="AU180" s="281" t="s">
        <v>86</v>
      </c>
      <c r="AV180" s="15" t="s">
        <v>84</v>
      </c>
      <c r="AW180" s="15" t="s">
        <v>33</v>
      </c>
      <c r="AX180" s="15" t="s">
        <v>76</v>
      </c>
      <c r="AY180" s="281" t="s">
        <v>177</v>
      </c>
    </row>
    <row r="181" s="13" customFormat="1">
      <c r="A181" s="13"/>
      <c r="B181" s="249"/>
      <c r="C181" s="250"/>
      <c r="D181" s="251" t="s">
        <v>185</v>
      </c>
      <c r="E181" s="252" t="s">
        <v>1</v>
      </c>
      <c r="F181" s="253" t="s">
        <v>1085</v>
      </c>
      <c r="G181" s="250"/>
      <c r="H181" s="254">
        <v>45.866</v>
      </c>
      <c r="I181" s="255"/>
      <c r="J181" s="250"/>
      <c r="K181" s="250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185</v>
      </c>
      <c r="AU181" s="260" t="s">
        <v>86</v>
      </c>
      <c r="AV181" s="13" t="s">
        <v>86</v>
      </c>
      <c r="AW181" s="13" t="s">
        <v>33</v>
      </c>
      <c r="AX181" s="13" t="s">
        <v>76</v>
      </c>
      <c r="AY181" s="260" t="s">
        <v>177</v>
      </c>
    </row>
    <row r="182" s="14" customFormat="1">
      <c r="A182" s="14"/>
      <c r="B182" s="261"/>
      <c r="C182" s="262"/>
      <c r="D182" s="251" t="s">
        <v>185</v>
      </c>
      <c r="E182" s="263" t="s">
        <v>1</v>
      </c>
      <c r="F182" s="264" t="s">
        <v>187</v>
      </c>
      <c r="G182" s="262"/>
      <c r="H182" s="265">
        <v>45.866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1" t="s">
        <v>185</v>
      </c>
      <c r="AU182" s="271" t="s">
        <v>86</v>
      </c>
      <c r="AV182" s="14" t="s">
        <v>184</v>
      </c>
      <c r="AW182" s="14" t="s">
        <v>33</v>
      </c>
      <c r="AX182" s="14" t="s">
        <v>84</v>
      </c>
      <c r="AY182" s="271" t="s">
        <v>177</v>
      </c>
    </row>
    <row r="183" s="2" customFormat="1" ht="33" customHeight="1">
      <c r="A183" s="39"/>
      <c r="B183" s="40"/>
      <c r="C183" s="236" t="s">
        <v>8</v>
      </c>
      <c r="D183" s="236" t="s">
        <v>179</v>
      </c>
      <c r="E183" s="237" t="s">
        <v>1086</v>
      </c>
      <c r="F183" s="238" t="s">
        <v>1087</v>
      </c>
      <c r="G183" s="239" t="s">
        <v>182</v>
      </c>
      <c r="H183" s="240">
        <v>135.02600000000001</v>
      </c>
      <c r="I183" s="241"/>
      <c r="J183" s="242">
        <f>ROUND(I183*H183,2)</f>
        <v>0</v>
      </c>
      <c r="K183" s="238" t="s">
        <v>183</v>
      </c>
      <c r="L183" s="45"/>
      <c r="M183" s="243" t="s">
        <v>1</v>
      </c>
      <c r="N183" s="244" t="s">
        <v>41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184</v>
      </c>
      <c r="AT183" s="247" t="s">
        <v>179</v>
      </c>
      <c r="AU183" s="247" t="s">
        <v>86</v>
      </c>
      <c r="AY183" s="18" t="s">
        <v>177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84</v>
      </c>
      <c r="BK183" s="248">
        <f>ROUND(I183*H183,2)</f>
        <v>0</v>
      </c>
      <c r="BL183" s="18" t="s">
        <v>184</v>
      </c>
      <c r="BM183" s="247" t="s">
        <v>257</v>
      </c>
    </row>
    <row r="184" s="15" customFormat="1">
      <c r="A184" s="15"/>
      <c r="B184" s="272"/>
      <c r="C184" s="273"/>
      <c r="D184" s="251" t="s">
        <v>185</v>
      </c>
      <c r="E184" s="274" t="s">
        <v>1</v>
      </c>
      <c r="F184" s="275" t="s">
        <v>1088</v>
      </c>
      <c r="G184" s="273"/>
      <c r="H184" s="274" t="s">
        <v>1</v>
      </c>
      <c r="I184" s="276"/>
      <c r="J184" s="273"/>
      <c r="K184" s="273"/>
      <c r="L184" s="277"/>
      <c r="M184" s="278"/>
      <c r="N184" s="279"/>
      <c r="O184" s="279"/>
      <c r="P184" s="279"/>
      <c r="Q184" s="279"/>
      <c r="R184" s="279"/>
      <c r="S184" s="279"/>
      <c r="T184" s="28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1" t="s">
        <v>185</v>
      </c>
      <c r="AU184" s="281" t="s">
        <v>86</v>
      </c>
      <c r="AV184" s="15" t="s">
        <v>84</v>
      </c>
      <c r="AW184" s="15" t="s">
        <v>33</v>
      </c>
      <c r="AX184" s="15" t="s">
        <v>76</v>
      </c>
      <c r="AY184" s="281" t="s">
        <v>177</v>
      </c>
    </row>
    <row r="185" s="13" customFormat="1">
      <c r="A185" s="13"/>
      <c r="B185" s="249"/>
      <c r="C185" s="250"/>
      <c r="D185" s="251" t="s">
        <v>185</v>
      </c>
      <c r="E185" s="252" t="s">
        <v>1</v>
      </c>
      <c r="F185" s="253" t="s">
        <v>1074</v>
      </c>
      <c r="G185" s="250"/>
      <c r="H185" s="254">
        <v>164.24000000000001</v>
      </c>
      <c r="I185" s="255"/>
      <c r="J185" s="250"/>
      <c r="K185" s="250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185</v>
      </c>
      <c r="AU185" s="260" t="s">
        <v>86</v>
      </c>
      <c r="AV185" s="13" t="s">
        <v>86</v>
      </c>
      <c r="AW185" s="13" t="s">
        <v>33</v>
      </c>
      <c r="AX185" s="13" t="s">
        <v>76</v>
      </c>
      <c r="AY185" s="260" t="s">
        <v>177</v>
      </c>
    </row>
    <row r="186" s="16" customFormat="1">
      <c r="A186" s="16"/>
      <c r="B186" s="282"/>
      <c r="C186" s="283"/>
      <c r="D186" s="251" t="s">
        <v>185</v>
      </c>
      <c r="E186" s="284" t="s">
        <v>1</v>
      </c>
      <c r="F186" s="285" t="s">
        <v>280</v>
      </c>
      <c r="G186" s="283"/>
      <c r="H186" s="286">
        <v>164.24000000000001</v>
      </c>
      <c r="I186" s="287"/>
      <c r="J186" s="283"/>
      <c r="K186" s="283"/>
      <c r="L186" s="288"/>
      <c r="M186" s="289"/>
      <c r="N186" s="290"/>
      <c r="O186" s="290"/>
      <c r="P186" s="290"/>
      <c r="Q186" s="290"/>
      <c r="R186" s="290"/>
      <c r="S186" s="290"/>
      <c r="T186" s="291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92" t="s">
        <v>185</v>
      </c>
      <c r="AU186" s="292" t="s">
        <v>86</v>
      </c>
      <c r="AV186" s="16" t="s">
        <v>192</v>
      </c>
      <c r="AW186" s="16" t="s">
        <v>33</v>
      </c>
      <c r="AX186" s="16" t="s">
        <v>76</v>
      </c>
      <c r="AY186" s="292" t="s">
        <v>177</v>
      </c>
    </row>
    <row r="187" s="15" customFormat="1">
      <c r="A187" s="15"/>
      <c r="B187" s="272"/>
      <c r="C187" s="273"/>
      <c r="D187" s="251" t="s">
        <v>185</v>
      </c>
      <c r="E187" s="274" t="s">
        <v>1</v>
      </c>
      <c r="F187" s="275" t="s">
        <v>1089</v>
      </c>
      <c r="G187" s="273"/>
      <c r="H187" s="274" t="s">
        <v>1</v>
      </c>
      <c r="I187" s="276"/>
      <c r="J187" s="273"/>
      <c r="K187" s="273"/>
      <c r="L187" s="277"/>
      <c r="M187" s="278"/>
      <c r="N187" s="279"/>
      <c r="O187" s="279"/>
      <c r="P187" s="279"/>
      <c r="Q187" s="279"/>
      <c r="R187" s="279"/>
      <c r="S187" s="279"/>
      <c r="T187" s="28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1" t="s">
        <v>185</v>
      </c>
      <c r="AU187" s="281" t="s">
        <v>86</v>
      </c>
      <c r="AV187" s="15" t="s">
        <v>84</v>
      </c>
      <c r="AW187" s="15" t="s">
        <v>33</v>
      </c>
      <c r="AX187" s="15" t="s">
        <v>76</v>
      </c>
      <c r="AY187" s="281" t="s">
        <v>177</v>
      </c>
    </row>
    <row r="188" s="13" customFormat="1">
      <c r="A188" s="13"/>
      <c r="B188" s="249"/>
      <c r="C188" s="250"/>
      <c r="D188" s="251" t="s">
        <v>185</v>
      </c>
      <c r="E188" s="252" t="s">
        <v>1</v>
      </c>
      <c r="F188" s="253" t="s">
        <v>1090</v>
      </c>
      <c r="G188" s="250"/>
      <c r="H188" s="254">
        <v>-9.7379999999999995</v>
      </c>
      <c r="I188" s="255"/>
      <c r="J188" s="250"/>
      <c r="K188" s="250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185</v>
      </c>
      <c r="AU188" s="260" t="s">
        <v>86</v>
      </c>
      <c r="AV188" s="13" t="s">
        <v>86</v>
      </c>
      <c r="AW188" s="13" t="s">
        <v>33</v>
      </c>
      <c r="AX188" s="13" t="s">
        <v>76</v>
      </c>
      <c r="AY188" s="260" t="s">
        <v>177</v>
      </c>
    </row>
    <row r="189" s="13" customFormat="1">
      <c r="A189" s="13"/>
      <c r="B189" s="249"/>
      <c r="C189" s="250"/>
      <c r="D189" s="251" t="s">
        <v>185</v>
      </c>
      <c r="E189" s="252" t="s">
        <v>1</v>
      </c>
      <c r="F189" s="253" t="s">
        <v>1091</v>
      </c>
      <c r="G189" s="250"/>
      <c r="H189" s="254">
        <v>-19.475999999999999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185</v>
      </c>
      <c r="AU189" s="260" t="s">
        <v>86</v>
      </c>
      <c r="AV189" s="13" t="s">
        <v>86</v>
      </c>
      <c r="AW189" s="13" t="s">
        <v>33</v>
      </c>
      <c r="AX189" s="13" t="s">
        <v>76</v>
      </c>
      <c r="AY189" s="260" t="s">
        <v>177</v>
      </c>
    </row>
    <row r="190" s="16" customFormat="1">
      <c r="A190" s="16"/>
      <c r="B190" s="282"/>
      <c r="C190" s="283"/>
      <c r="D190" s="251" t="s">
        <v>185</v>
      </c>
      <c r="E190" s="284" t="s">
        <v>1</v>
      </c>
      <c r="F190" s="285" t="s">
        <v>280</v>
      </c>
      <c r="G190" s="283"/>
      <c r="H190" s="286">
        <v>-29.213999999999999</v>
      </c>
      <c r="I190" s="287"/>
      <c r="J190" s="283"/>
      <c r="K190" s="283"/>
      <c r="L190" s="288"/>
      <c r="M190" s="289"/>
      <c r="N190" s="290"/>
      <c r="O190" s="290"/>
      <c r="P190" s="290"/>
      <c r="Q190" s="290"/>
      <c r="R190" s="290"/>
      <c r="S190" s="290"/>
      <c r="T190" s="291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92" t="s">
        <v>185</v>
      </c>
      <c r="AU190" s="292" t="s">
        <v>86</v>
      </c>
      <c r="AV190" s="16" t="s">
        <v>192</v>
      </c>
      <c r="AW190" s="16" t="s">
        <v>33</v>
      </c>
      <c r="AX190" s="16" t="s">
        <v>76</v>
      </c>
      <c r="AY190" s="292" t="s">
        <v>177</v>
      </c>
    </row>
    <row r="191" s="14" customFormat="1">
      <c r="A191" s="14"/>
      <c r="B191" s="261"/>
      <c r="C191" s="262"/>
      <c r="D191" s="251" t="s">
        <v>185</v>
      </c>
      <c r="E191" s="263" t="s">
        <v>1</v>
      </c>
      <c r="F191" s="264" t="s">
        <v>187</v>
      </c>
      <c r="G191" s="262"/>
      <c r="H191" s="265">
        <v>135.02600000000001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185</v>
      </c>
      <c r="AU191" s="271" t="s">
        <v>86</v>
      </c>
      <c r="AV191" s="14" t="s">
        <v>184</v>
      </c>
      <c r="AW191" s="14" t="s">
        <v>33</v>
      </c>
      <c r="AX191" s="14" t="s">
        <v>84</v>
      </c>
      <c r="AY191" s="271" t="s">
        <v>177</v>
      </c>
    </row>
    <row r="192" s="2" customFormat="1" ht="55.5" customHeight="1">
      <c r="A192" s="39"/>
      <c r="B192" s="40"/>
      <c r="C192" s="236" t="s">
        <v>217</v>
      </c>
      <c r="D192" s="236" t="s">
        <v>179</v>
      </c>
      <c r="E192" s="237" t="s">
        <v>707</v>
      </c>
      <c r="F192" s="238" t="s">
        <v>708</v>
      </c>
      <c r="G192" s="239" t="s">
        <v>182</v>
      </c>
      <c r="H192" s="240">
        <v>19.475999999999999</v>
      </c>
      <c r="I192" s="241"/>
      <c r="J192" s="242">
        <f>ROUND(I192*H192,2)</f>
        <v>0</v>
      </c>
      <c r="K192" s="238" t="s">
        <v>183</v>
      </c>
      <c r="L192" s="45"/>
      <c r="M192" s="243" t="s">
        <v>1</v>
      </c>
      <c r="N192" s="244" t="s">
        <v>41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184</v>
      </c>
      <c r="AT192" s="247" t="s">
        <v>179</v>
      </c>
      <c r="AU192" s="247" t="s">
        <v>86</v>
      </c>
      <c r="AY192" s="18" t="s">
        <v>177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84</v>
      </c>
      <c r="BK192" s="248">
        <f>ROUND(I192*H192,2)</f>
        <v>0</v>
      </c>
      <c r="BL192" s="18" t="s">
        <v>184</v>
      </c>
      <c r="BM192" s="247" t="s">
        <v>260</v>
      </c>
    </row>
    <row r="193" s="13" customFormat="1">
      <c r="A193" s="13"/>
      <c r="B193" s="249"/>
      <c r="C193" s="250"/>
      <c r="D193" s="251" t="s">
        <v>185</v>
      </c>
      <c r="E193" s="252" t="s">
        <v>1</v>
      </c>
      <c r="F193" s="253" t="s">
        <v>1092</v>
      </c>
      <c r="G193" s="250"/>
      <c r="H193" s="254">
        <v>19.475999999999999</v>
      </c>
      <c r="I193" s="255"/>
      <c r="J193" s="250"/>
      <c r="K193" s="250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185</v>
      </c>
      <c r="AU193" s="260" t="s">
        <v>86</v>
      </c>
      <c r="AV193" s="13" t="s">
        <v>86</v>
      </c>
      <c r="AW193" s="13" t="s">
        <v>33</v>
      </c>
      <c r="AX193" s="13" t="s">
        <v>76</v>
      </c>
      <c r="AY193" s="260" t="s">
        <v>177</v>
      </c>
    </row>
    <row r="194" s="14" customFormat="1">
      <c r="A194" s="14"/>
      <c r="B194" s="261"/>
      <c r="C194" s="262"/>
      <c r="D194" s="251" t="s">
        <v>185</v>
      </c>
      <c r="E194" s="263" t="s">
        <v>1</v>
      </c>
      <c r="F194" s="264" t="s">
        <v>187</v>
      </c>
      <c r="G194" s="262"/>
      <c r="H194" s="265">
        <v>19.475999999999999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1" t="s">
        <v>185</v>
      </c>
      <c r="AU194" s="271" t="s">
        <v>86</v>
      </c>
      <c r="AV194" s="14" t="s">
        <v>184</v>
      </c>
      <c r="AW194" s="14" t="s">
        <v>33</v>
      </c>
      <c r="AX194" s="14" t="s">
        <v>84</v>
      </c>
      <c r="AY194" s="271" t="s">
        <v>177</v>
      </c>
    </row>
    <row r="195" s="2" customFormat="1" ht="16.5" customHeight="1">
      <c r="A195" s="39"/>
      <c r="B195" s="40"/>
      <c r="C195" s="293" t="s">
        <v>263</v>
      </c>
      <c r="D195" s="293" t="s">
        <v>375</v>
      </c>
      <c r="E195" s="294" t="s">
        <v>709</v>
      </c>
      <c r="F195" s="295" t="s">
        <v>710</v>
      </c>
      <c r="G195" s="296" t="s">
        <v>242</v>
      </c>
      <c r="H195" s="297">
        <v>38.951999999999998</v>
      </c>
      <c r="I195" s="298"/>
      <c r="J195" s="299">
        <f>ROUND(I195*H195,2)</f>
        <v>0</v>
      </c>
      <c r="K195" s="295" t="s">
        <v>183</v>
      </c>
      <c r="L195" s="300"/>
      <c r="M195" s="301" t="s">
        <v>1</v>
      </c>
      <c r="N195" s="302" t="s">
        <v>41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198</v>
      </c>
      <c r="AT195" s="247" t="s">
        <v>375</v>
      </c>
      <c r="AU195" s="247" t="s">
        <v>86</v>
      </c>
      <c r="AY195" s="18" t="s">
        <v>177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84</v>
      </c>
      <c r="BK195" s="248">
        <f>ROUND(I195*H195,2)</f>
        <v>0</v>
      </c>
      <c r="BL195" s="18" t="s">
        <v>184</v>
      </c>
      <c r="BM195" s="247" t="s">
        <v>266</v>
      </c>
    </row>
    <row r="196" s="13" customFormat="1">
      <c r="A196" s="13"/>
      <c r="B196" s="249"/>
      <c r="C196" s="250"/>
      <c r="D196" s="251" t="s">
        <v>185</v>
      </c>
      <c r="E196" s="252" t="s">
        <v>1</v>
      </c>
      <c r="F196" s="253" t="s">
        <v>1093</v>
      </c>
      <c r="G196" s="250"/>
      <c r="H196" s="254">
        <v>38.951999999999998</v>
      </c>
      <c r="I196" s="255"/>
      <c r="J196" s="250"/>
      <c r="K196" s="250"/>
      <c r="L196" s="256"/>
      <c r="M196" s="257"/>
      <c r="N196" s="258"/>
      <c r="O196" s="258"/>
      <c r="P196" s="258"/>
      <c r="Q196" s="258"/>
      <c r="R196" s="258"/>
      <c r="S196" s="258"/>
      <c r="T196" s="25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0" t="s">
        <v>185</v>
      </c>
      <c r="AU196" s="260" t="s">
        <v>86</v>
      </c>
      <c r="AV196" s="13" t="s">
        <v>86</v>
      </c>
      <c r="AW196" s="13" t="s">
        <v>33</v>
      </c>
      <c r="AX196" s="13" t="s">
        <v>76</v>
      </c>
      <c r="AY196" s="260" t="s">
        <v>177</v>
      </c>
    </row>
    <row r="197" s="14" customFormat="1">
      <c r="A197" s="14"/>
      <c r="B197" s="261"/>
      <c r="C197" s="262"/>
      <c r="D197" s="251" t="s">
        <v>185</v>
      </c>
      <c r="E197" s="263" t="s">
        <v>1</v>
      </c>
      <c r="F197" s="264" t="s">
        <v>187</v>
      </c>
      <c r="G197" s="262"/>
      <c r="H197" s="265">
        <v>38.951999999999998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1" t="s">
        <v>185</v>
      </c>
      <c r="AU197" s="271" t="s">
        <v>86</v>
      </c>
      <c r="AV197" s="14" t="s">
        <v>184</v>
      </c>
      <c r="AW197" s="14" t="s">
        <v>33</v>
      </c>
      <c r="AX197" s="14" t="s">
        <v>84</v>
      </c>
      <c r="AY197" s="271" t="s">
        <v>177</v>
      </c>
    </row>
    <row r="198" s="2" customFormat="1" ht="21.75" customHeight="1">
      <c r="A198" s="39"/>
      <c r="B198" s="40"/>
      <c r="C198" s="236" t="s">
        <v>222</v>
      </c>
      <c r="D198" s="236" t="s">
        <v>179</v>
      </c>
      <c r="E198" s="237" t="s">
        <v>1094</v>
      </c>
      <c r="F198" s="238" t="s">
        <v>1095</v>
      </c>
      <c r="G198" s="239" t="s">
        <v>227</v>
      </c>
      <c r="H198" s="240">
        <v>50</v>
      </c>
      <c r="I198" s="241"/>
      <c r="J198" s="242">
        <f>ROUND(I198*H198,2)</f>
        <v>0</v>
      </c>
      <c r="K198" s="238" t="s">
        <v>183</v>
      </c>
      <c r="L198" s="45"/>
      <c r="M198" s="243" t="s">
        <v>1</v>
      </c>
      <c r="N198" s="244" t="s">
        <v>41</v>
      </c>
      <c r="O198" s="92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184</v>
      </c>
      <c r="AT198" s="247" t="s">
        <v>179</v>
      </c>
      <c r="AU198" s="247" t="s">
        <v>86</v>
      </c>
      <c r="AY198" s="18" t="s">
        <v>177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84</v>
      </c>
      <c r="BK198" s="248">
        <f>ROUND(I198*H198,2)</f>
        <v>0</v>
      </c>
      <c r="BL198" s="18" t="s">
        <v>184</v>
      </c>
      <c r="BM198" s="247" t="s">
        <v>271</v>
      </c>
    </row>
    <row r="199" s="15" customFormat="1">
      <c r="A199" s="15"/>
      <c r="B199" s="272"/>
      <c r="C199" s="273"/>
      <c r="D199" s="251" t="s">
        <v>185</v>
      </c>
      <c r="E199" s="274" t="s">
        <v>1</v>
      </c>
      <c r="F199" s="275" t="s">
        <v>1096</v>
      </c>
      <c r="G199" s="273"/>
      <c r="H199" s="274" t="s">
        <v>1</v>
      </c>
      <c r="I199" s="276"/>
      <c r="J199" s="273"/>
      <c r="K199" s="273"/>
      <c r="L199" s="277"/>
      <c r="M199" s="278"/>
      <c r="N199" s="279"/>
      <c r="O199" s="279"/>
      <c r="P199" s="279"/>
      <c r="Q199" s="279"/>
      <c r="R199" s="279"/>
      <c r="S199" s="279"/>
      <c r="T199" s="28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1" t="s">
        <v>185</v>
      </c>
      <c r="AU199" s="281" t="s">
        <v>86</v>
      </c>
      <c r="AV199" s="15" t="s">
        <v>84</v>
      </c>
      <c r="AW199" s="15" t="s">
        <v>33</v>
      </c>
      <c r="AX199" s="15" t="s">
        <v>76</v>
      </c>
      <c r="AY199" s="281" t="s">
        <v>177</v>
      </c>
    </row>
    <row r="200" s="13" customFormat="1">
      <c r="A200" s="13"/>
      <c r="B200" s="249"/>
      <c r="C200" s="250"/>
      <c r="D200" s="251" t="s">
        <v>185</v>
      </c>
      <c r="E200" s="252" t="s">
        <v>1</v>
      </c>
      <c r="F200" s="253" t="s">
        <v>1097</v>
      </c>
      <c r="G200" s="250"/>
      <c r="H200" s="254">
        <v>50</v>
      </c>
      <c r="I200" s="255"/>
      <c r="J200" s="250"/>
      <c r="K200" s="250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185</v>
      </c>
      <c r="AU200" s="260" t="s">
        <v>86</v>
      </c>
      <c r="AV200" s="13" t="s">
        <v>86</v>
      </c>
      <c r="AW200" s="13" t="s">
        <v>33</v>
      </c>
      <c r="AX200" s="13" t="s">
        <v>76</v>
      </c>
      <c r="AY200" s="260" t="s">
        <v>177</v>
      </c>
    </row>
    <row r="201" s="14" customFormat="1">
      <c r="A201" s="14"/>
      <c r="B201" s="261"/>
      <c r="C201" s="262"/>
      <c r="D201" s="251" t="s">
        <v>185</v>
      </c>
      <c r="E201" s="263" t="s">
        <v>1</v>
      </c>
      <c r="F201" s="264" t="s">
        <v>187</v>
      </c>
      <c r="G201" s="262"/>
      <c r="H201" s="265">
        <v>50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185</v>
      </c>
      <c r="AU201" s="271" t="s">
        <v>86</v>
      </c>
      <c r="AV201" s="14" t="s">
        <v>184</v>
      </c>
      <c r="AW201" s="14" t="s">
        <v>33</v>
      </c>
      <c r="AX201" s="14" t="s">
        <v>84</v>
      </c>
      <c r="AY201" s="271" t="s">
        <v>177</v>
      </c>
    </row>
    <row r="202" s="12" customFormat="1" ht="22.8" customHeight="1">
      <c r="A202" s="12"/>
      <c r="B202" s="220"/>
      <c r="C202" s="221"/>
      <c r="D202" s="222" t="s">
        <v>75</v>
      </c>
      <c r="E202" s="234" t="s">
        <v>184</v>
      </c>
      <c r="F202" s="234" t="s">
        <v>303</v>
      </c>
      <c r="G202" s="221"/>
      <c r="H202" s="221"/>
      <c r="I202" s="224"/>
      <c r="J202" s="235">
        <f>BK202</f>
        <v>0</v>
      </c>
      <c r="K202" s="221"/>
      <c r="L202" s="226"/>
      <c r="M202" s="227"/>
      <c r="N202" s="228"/>
      <c r="O202" s="228"/>
      <c r="P202" s="229">
        <f>SUM(P203:P214)</f>
        <v>0</v>
      </c>
      <c r="Q202" s="228"/>
      <c r="R202" s="229">
        <f>SUM(R203:R214)</f>
        <v>0</v>
      </c>
      <c r="S202" s="228"/>
      <c r="T202" s="230">
        <f>SUM(T203:T214)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1" t="s">
        <v>84</v>
      </c>
      <c r="AT202" s="232" t="s">
        <v>75</v>
      </c>
      <c r="AU202" s="232" t="s">
        <v>84</v>
      </c>
      <c r="AY202" s="231" t="s">
        <v>177</v>
      </c>
      <c r="BK202" s="233">
        <f>SUM(BK203:BK214)</f>
        <v>0</v>
      </c>
    </row>
    <row r="203" s="2" customFormat="1" ht="21.75" customHeight="1">
      <c r="A203" s="39"/>
      <c r="B203" s="40"/>
      <c r="C203" s="236" t="s">
        <v>273</v>
      </c>
      <c r="D203" s="236" t="s">
        <v>179</v>
      </c>
      <c r="E203" s="237" t="s">
        <v>1098</v>
      </c>
      <c r="F203" s="238" t="s">
        <v>1099</v>
      </c>
      <c r="G203" s="239" t="s">
        <v>182</v>
      </c>
      <c r="H203" s="240">
        <v>9.7379999999999995</v>
      </c>
      <c r="I203" s="241"/>
      <c r="J203" s="242">
        <f>ROUND(I203*H203,2)</f>
        <v>0</v>
      </c>
      <c r="K203" s="238" t="s">
        <v>183</v>
      </c>
      <c r="L203" s="45"/>
      <c r="M203" s="243" t="s">
        <v>1</v>
      </c>
      <c r="N203" s="244" t="s">
        <v>41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184</v>
      </c>
      <c r="AT203" s="247" t="s">
        <v>179</v>
      </c>
      <c r="AU203" s="247" t="s">
        <v>86</v>
      </c>
      <c r="AY203" s="18" t="s">
        <v>177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84</v>
      </c>
      <c r="BK203" s="248">
        <f>ROUND(I203*H203,2)</f>
        <v>0</v>
      </c>
      <c r="BL203" s="18" t="s">
        <v>184</v>
      </c>
      <c r="BM203" s="247" t="s">
        <v>276</v>
      </c>
    </row>
    <row r="204" s="13" customFormat="1">
      <c r="A204" s="13"/>
      <c r="B204" s="249"/>
      <c r="C204" s="250"/>
      <c r="D204" s="251" t="s">
        <v>185</v>
      </c>
      <c r="E204" s="252" t="s">
        <v>1</v>
      </c>
      <c r="F204" s="253" t="s">
        <v>1100</v>
      </c>
      <c r="G204" s="250"/>
      <c r="H204" s="254">
        <v>9.7379999999999995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185</v>
      </c>
      <c r="AU204" s="260" t="s">
        <v>86</v>
      </c>
      <c r="AV204" s="13" t="s">
        <v>86</v>
      </c>
      <c r="AW204" s="13" t="s">
        <v>33</v>
      </c>
      <c r="AX204" s="13" t="s">
        <v>76</v>
      </c>
      <c r="AY204" s="260" t="s">
        <v>177</v>
      </c>
    </row>
    <row r="205" s="14" customFormat="1">
      <c r="A205" s="14"/>
      <c r="B205" s="261"/>
      <c r="C205" s="262"/>
      <c r="D205" s="251" t="s">
        <v>185</v>
      </c>
      <c r="E205" s="263" t="s">
        <v>1</v>
      </c>
      <c r="F205" s="264" t="s">
        <v>187</v>
      </c>
      <c r="G205" s="262"/>
      <c r="H205" s="265">
        <v>9.7379999999999995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185</v>
      </c>
      <c r="AU205" s="271" t="s">
        <v>86</v>
      </c>
      <c r="AV205" s="14" t="s">
        <v>184</v>
      </c>
      <c r="AW205" s="14" t="s">
        <v>33</v>
      </c>
      <c r="AX205" s="14" t="s">
        <v>84</v>
      </c>
      <c r="AY205" s="271" t="s">
        <v>177</v>
      </c>
    </row>
    <row r="206" s="2" customFormat="1" ht="33" customHeight="1">
      <c r="A206" s="39"/>
      <c r="B206" s="40"/>
      <c r="C206" s="236" t="s">
        <v>228</v>
      </c>
      <c r="D206" s="236" t="s">
        <v>179</v>
      </c>
      <c r="E206" s="237" t="s">
        <v>1101</v>
      </c>
      <c r="F206" s="238" t="s">
        <v>1102</v>
      </c>
      <c r="G206" s="239" t="s">
        <v>227</v>
      </c>
      <c r="H206" s="240">
        <v>5.3319999999999999</v>
      </c>
      <c r="I206" s="241"/>
      <c r="J206" s="242">
        <f>ROUND(I206*H206,2)</f>
        <v>0</v>
      </c>
      <c r="K206" s="238" t="s">
        <v>183</v>
      </c>
      <c r="L206" s="45"/>
      <c r="M206" s="243" t="s">
        <v>1</v>
      </c>
      <c r="N206" s="244" t="s">
        <v>41</v>
      </c>
      <c r="O206" s="92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184</v>
      </c>
      <c r="AT206" s="247" t="s">
        <v>179</v>
      </c>
      <c r="AU206" s="247" t="s">
        <v>86</v>
      </c>
      <c r="AY206" s="18" t="s">
        <v>177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84</v>
      </c>
      <c r="BK206" s="248">
        <f>ROUND(I206*H206,2)</f>
        <v>0</v>
      </c>
      <c r="BL206" s="18" t="s">
        <v>184</v>
      </c>
      <c r="BM206" s="247" t="s">
        <v>289</v>
      </c>
    </row>
    <row r="207" s="2" customFormat="1" ht="33" customHeight="1">
      <c r="A207" s="39"/>
      <c r="B207" s="40"/>
      <c r="C207" s="236" t="s">
        <v>7</v>
      </c>
      <c r="D207" s="236" t="s">
        <v>179</v>
      </c>
      <c r="E207" s="237" t="s">
        <v>1103</v>
      </c>
      <c r="F207" s="238" t="s">
        <v>1104</v>
      </c>
      <c r="G207" s="239" t="s">
        <v>182</v>
      </c>
      <c r="H207" s="240">
        <v>2.016</v>
      </c>
      <c r="I207" s="241"/>
      <c r="J207" s="242">
        <f>ROUND(I207*H207,2)</f>
        <v>0</v>
      </c>
      <c r="K207" s="238" t="s">
        <v>183</v>
      </c>
      <c r="L207" s="45"/>
      <c r="M207" s="243" t="s">
        <v>1</v>
      </c>
      <c r="N207" s="244" t="s">
        <v>41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184</v>
      </c>
      <c r="AT207" s="247" t="s">
        <v>179</v>
      </c>
      <c r="AU207" s="247" t="s">
        <v>86</v>
      </c>
      <c r="AY207" s="18" t="s">
        <v>177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84</v>
      </c>
      <c r="BK207" s="248">
        <f>ROUND(I207*H207,2)</f>
        <v>0</v>
      </c>
      <c r="BL207" s="18" t="s">
        <v>184</v>
      </c>
      <c r="BM207" s="247" t="s">
        <v>292</v>
      </c>
    </row>
    <row r="208" s="15" customFormat="1">
      <c r="A208" s="15"/>
      <c r="B208" s="272"/>
      <c r="C208" s="273"/>
      <c r="D208" s="251" t="s">
        <v>185</v>
      </c>
      <c r="E208" s="274" t="s">
        <v>1</v>
      </c>
      <c r="F208" s="275" t="s">
        <v>1105</v>
      </c>
      <c r="G208" s="273"/>
      <c r="H208" s="274" t="s">
        <v>1</v>
      </c>
      <c r="I208" s="276"/>
      <c r="J208" s="273"/>
      <c r="K208" s="273"/>
      <c r="L208" s="277"/>
      <c r="M208" s="278"/>
      <c r="N208" s="279"/>
      <c r="O208" s="279"/>
      <c r="P208" s="279"/>
      <c r="Q208" s="279"/>
      <c r="R208" s="279"/>
      <c r="S208" s="279"/>
      <c r="T208" s="28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1" t="s">
        <v>185</v>
      </c>
      <c r="AU208" s="281" t="s">
        <v>86</v>
      </c>
      <c r="AV208" s="15" t="s">
        <v>84</v>
      </c>
      <c r="AW208" s="15" t="s">
        <v>33</v>
      </c>
      <c r="AX208" s="15" t="s">
        <v>76</v>
      </c>
      <c r="AY208" s="281" t="s">
        <v>177</v>
      </c>
    </row>
    <row r="209" s="13" customFormat="1">
      <c r="A209" s="13"/>
      <c r="B209" s="249"/>
      <c r="C209" s="250"/>
      <c r="D209" s="251" t="s">
        <v>185</v>
      </c>
      <c r="E209" s="252" t="s">
        <v>1</v>
      </c>
      <c r="F209" s="253" t="s">
        <v>1106</v>
      </c>
      <c r="G209" s="250"/>
      <c r="H209" s="254">
        <v>2.016</v>
      </c>
      <c r="I209" s="255"/>
      <c r="J209" s="250"/>
      <c r="K209" s="250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185</v>
      </c>
      <c r="AU209" s="260" t="s">
        <v>86</v>
      </c>
      <c r="AV209" s="13" t="s">
        <v>86</v>
      </c>
      <c r="AW209" s="13" t="s">
        <v>33</v>
      </c>
      <c r="AX209" s="13" t="s">
        <v>76</v>
      </c>
      <c r="AY209" s="260" t="s">
        <v>177</v>
      </c>
    </row>
    <row r="210" s="14" customFormat="1">
      <c r="A210" s="14"/>
      <c r="B210" s="261"/>
      <c r="C210" s="262"/>
      <c r="D210" s="251" t="s">
        <v>185</v>
      </c>
      <c r="E210" s="263" t="s">
        <v>1</v>
      </c>
      <c r="F210" s="264" t="s">
        <v>187</v>
      </c>
      <c r="G210" s="262"/>
      <c r="H210" s="265">
        <v>2.016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1" t="s">
        <v>185</v>
      </c>
      <c r="AU210" s="271" t="s">
        <v>86</v>
      </c>
      <c r="AV210" s="14" t="s">
        <v>184</v>
      </c>
      <c r="AW210" s="14" t="s">
        <v>33</v>
      </c>
      <c r="AX210" s="14" t="s">
        <v>84</v>
      </c>
      <c r="AY210" s="271" t="s">
        <v>177</v>
      </c>
    </row>
    <row r="211" s="2" customFormat="1" ht="33" customHeight="1">
      <c r="A211" s="39"/>
      <c r="B211" s="40"/>
      <c r="C211" s="236" t="s">
        <v>239</v>
      </c>
      <c r="D211" s="236" t="s">
        <v>179</v>
      </c>
      <c r="E211" s="237" t="s">
        <v>1107</v>
      </c>
      <c r="F211" s="238" t="s">
        <v>1108</v>
      </c>
      <c r="G211" s="239" t="s">
        <v>182</v>
      </c>
      <c r="H211" s="240">
        <v>0.89600000000000002</v>
      </c>
      <c r="I211" s="241"/>
      <c r="J211" s="242">
        <f>ROUND(I211*H211,2)</f>
        <v>0</v>
      </c>
      <c r="K211" s="238" t="s">
        <v>183</v>
      </c>
      <c r="L211" s="45"/>
      <c r="M211" s="243" t="s">
        <v>1</v>
      </c>
      <c r="N211" s="244" t="s">
        <v>41</v>
      </c>
      <c r="O211" s="92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7" t="s">
        <v>184</v>
      </c>
      <c r="AT211" s="247" t="s">
        <v>179</v>
      </c>
      <c r="AU211" s="247" t="s">
        <v>86</v>
      </c>
      <c r="AY211" s="18" t="s">
        <v>177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8" t="s">
        <v>84</v>
      </c>
      <c r="BK211" s="248">
        <f>ROUND(I211*H211,2)</f>
        <v>0</v>
      </c>
      <c r="BL211" s="18" t="s">
        <v>184</v>
      </c>
      <c r="BM211" s="247" t="s">
        <v>295</v>
      </c>
    </row>
    <row r="212" s="15" customFormat="1">
      <c r="A212" s="15"/>
      <c r="B212" s="272"/>
      <c r="C212" s="273"/>
      <c r="D212" s="251" t="s">
        <v>185</v>
      </c>
      <c r="E212" s="274" t="s">
        <v>1</v>
      </c>
      <c r="F212" s="275" t="s">
        <v>1105</v>
      </c>
      <c r="G212" s="273"/>
      <c r="H212" s="274" t="s">
        <v>1</v>
      </c>
      <c r="I212" s="276"/>
      <c r="J212" s="273"/>
      <c r="K212" s="273"/>
      <c r="L212" s="277"/>
      <c r="M212" s="278"/>
      <c r="N212" s="279"/>
      <c r="O212" s="279"/>
      <c r="P212" s="279"/>
      <c r="Q212" s="279"/>
      <c r="R212" s="279"/>
      <c r="S212" s="279"/>
      <c r="T212" s="28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1" t="s">
        <v>185</v>
      </c>
      <c r="AU212" s="281" t="s">
        <v>86</v>
      </c>
      <c r="AV212" s="15" t="s">
        <v>84</v>
      </c>
      <c r="AW212" s="15" t="s">
        <v>33</v>
      </c>
      <c r="AX212" s="15" t="s">
        <v>76</v>
      </c>
      <c r="AY212" s="281" t="s">
        <v>177</v>
      </c>
    </row>
    <row r="213" s="13" customFormat="1">
      <c r="A213" s="13"/>
      <c r="B213" s="249"/>
      <c r="C213" s="250"/>
      <c r="D213" s="251" t="s">
        <v>185</v>
      </c>
      <c r="E213" s="252" t="s">
        <v>1</v>
      </c>
      <c r="F213" s="253" t="s">
        <v>1109</v>
      </c>
      <c r="G213" s="250"/>
      <c r="H213" s="254">
        <v>0.89600000000000002</v>
      </c>
      <c r="I213" s="255"/>
      <c r="J213" s="250"/>
      <c r="K213" s="250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185</v>
      </c>
      <c r="AU213" s="260" t="s">
        <v>86</v>
      </c>
      <c r="AV213" s="13" t="s">
        <v>86</v>
      </c>
      <c r="AW213" s="13" t="s">
        <v>33</v>
      </c>
      <c r="AX213" s="13" t="s">
        <v>76</v>
      </c>
      <c r="AY213" s="260" t="s">
        <v>177</v>
      </c>
    </row>
    <row r="214" s="14" customFormat="1">
      <c r="A214" s="14"/>
      <c r="B214" s="261"/>
      <c r="C214" s="262"/>
      <c r="D214" s="251" t="s">
        <v>185</v>
      </c>
      <c r="E214" s="263" t="s">
        <v>1</v>
      </c>
      <c r="F214" s="264" t="s">
        <v>187</v>
      </c>
      <c r="G214" s="262"/>
      <c r="H214" s="265">
        <v>0.89600000000000002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1" t="s">
        <v>185</v>
      </c>
      <c r="AU214" s="271" t="s">
        <v>86</v>
      </c>
      <c r="AV214" s="14" t="s">
        <v>184</v>
      </c>
      <c r="AW214" s="14" t="s">
        <v>33</v>
      </c>
      <c r="AX214" s="14" t="s">
        <v>84</v>
      </c>
      <c r="AY214" s="271" t="s">
        <v>177</v>
      </c>
    </row>
    <row r="215" s="12" customFormat="1" ht="22.8" customHeight="1">
      <c r="A215" s="12"/>
      <c r="B215" s="220"/>
      <c r="C215" s="221"/>
      <c r="D215" s="222" t="s">
        <v>75</v>
      </c>
      <c r="E215" s="234" t="s">
        <v>202</v>
      </c>
      <c r="F215" s="234" t="s">
        <v>1110</v>
      </c>
      <c r="G215" s="221"/>
      <c r="H215" s="221"/>
      <c r="I215" s="224"/>
      <c r="J215" s="235">
        <f>BK215</f>
        <v>0</v>
      </c>
      <c r="K215" s="221"/>
      <c r="L215" s="226"/>
      <c r="M215" s="227"/>
      <c r="N215" s="228"/>
      <c r="O215" s="228"/>
      <c r="P215" s="229">
        <f>SUM(P216:P222)</f>
        <v>0</v>
      </c>
      <c r="Q215" s="228"/>
      <c r="R215" s="229">
        <f>SUM(R216:R222)</f>
        <v>0</v>
      </c>
      <c r="S215" s="228"/>
      <c r="T215" s="230">
        <f>SUM(T216:T222)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1" t="s">
        <v>84</v>
      </c>
      <c r="AT215" s="232" t="s">
        <v>75</v>
      </c>
      <c r="AU215" s="232" t="s">
        <v>84</v>
      </c>
      <c r="AY215" s="231" t="s">
        <v>177</v>
      </c>
      <c r="BK215" s="233">
        <f>SUM(BK216:BK222)</f>
        <v>0</v>
      </c>
    </row>
    <row r="216" s="2" customFormat="1" ht="33" customHeight="1">
      <c r="A216" s="39"/>
      <c r="B216" s="40"/>
      <c r="C216" s="236" t="s">
        <v>297</v>
      </c>
      <c r="D216" s="236" t="s">
        <v>179</v>
      </c>
      <c r="E216" s="237" t="s">
        <v>1111</v>
      </c>
      <c r="F216" s="238" t="s">
        <v>1112</v>
      </c>
      <c r="G216" s="239" t="s">
        <v>227</v>
      </c>
      <c r="H216" s="240">
        <v>46.968000000000004</v>
      </c>
      <c r="I216" s="241"/>
      <c r="J216" s="242">
        <f>ROUND(I216*H216,2)</f>
        <v>0</v>
      </c>
      <c r="K216" s="238" t="s">
        <v>183</v>
      </c>
      <c r="L216" s="45"/>
      <c r="M216" s="243" t="s">
        <v>1</v>
      </c>
      <c r="N216" s="244" t="s">
        <v>41</v>
      </c>
      <c r="O216" s="92"/>
      <c r="P216" s="245">
        <f>O216*H216</f>
        <v>0</v>
      </c>
      <c r="Q216" s="245">
        <v>0</v>
      </c>
      <c r="R216" s="245">
        <f>Q216*H216</f>
        <v>0</v>
      </c>
      <c r="S216" s="245">
        <v>0</v>
      </c>
      <c r="T216" s="24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184</v>
      </c>
      <c r="AT216" s="247" t="s">
        <v>179</v>
      </c>
      <c r="AU216" s="247" t="s">
        <v>86</v>
      </c>
      <c r="AY216" s="18" t="s">
        <v>177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84</v>
      </c>
      <c r="BK216" s="248">
        <f>ROUND(I216*H216,2)</f>
        <v>0</v>
      </c>
      <c r="BL216" s="18" t="s">
        <v>184</v>
      </c>
      <c r="BM216" s="247" t="s">
        <v>300</v>
      </c>
    </row>
    <row r="217" s="2" customFormat="1" ht="33" customHeight="1">
      <c r="A217" s="39"/>
      <c r="B217" s="40"/>
      <c r="C217" s="236" t="s">
        <v>243</v>
      </c>
      <c r="D217" s="236" t="s">
        <v>179</v>
      </c>
      <c r="E217" s="237" t="s">
        <v>1113</v>
      </c>
      <c r="F217" s="238" t="s">
        <v>1114</v>
      </c>
      <c r="G217" s="239" t="s">
        <v>227</v>
      </c>
      <c r="H217" s="240">
        <v>46.968000000000004</v>
      </c>
      <c r="I217" s="241"/>
      <c r="J217" s="242">
        <f>ROUND(I217*H217,2)</f>
        <v>0</v>
      </c>
      <c r="K217" s="238" t="s">
        <v>183</v>
      </c>
      <c r="L217" s="45"/>
      <c r="M217" s="243" t="s">
        <v>1</v>
      </c>
      <c r="N217" s="244" t="s">
        <v>41</v>
      </c>
      <c r="O217" s="92"/>
      <c r="P217" s="245">
        <f>O217*H217</f>
        <v>0</v>
      </c>
      <c r="Q217" s="245">
        <v>0</v>
      </c>
      <c r="R217" s="245">
        <f>Q217*H217</f>
        <v>0</v>
      </c>
      <c r="S217" s="245">
        <v>0</v>
      </c>
      <c r="T217" s="24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7" t="s">
        <v>184</v>
      </c>
      <c r="AT217" s="247" t="s">
        <v>179</v>
      </c>
      <c r="AU217" s="247" t="s">
        <v>86</v>
      </c>
      <c r="AY217" s="18" t="s">
        <v>177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8" t="s">
        <v>84</v>
      </c>
      <c r="BK217" s="248">
        <f>ROUND(I217*H217,2)</f>
        <v>0</v>
      </c>
      <c r="BL217" s="18" t="s">
        <v>184</v>
      </c>
      <c r="BM217" s="247" t="s">
        <v>306</v>
      </c>
    </row>
    <row r="218" s="2" customFormat="1" ht="33" customHeight="1">
      <c r="A218" s="39"/>
      <c r="B218" s="40"/>
      <c r="C218" s="236" t="s">
        <v>309</v>
      </c>
      <c r="D218" s="236" t="s">
        <v>179</v>
      </c>
      <c r="E218" s="237" t="s">
        <v>1115</v>
      </c>
      <c r="F218" s="238" t="s">
        <v>1116</v>
      </c>
      <c r="G218" s="239" t="s">
        <v>227</v>
      </c>
      <c r="H218" s="240">
        <v>46.968000000000004</v>
      </c>
      <c r="I218" s="241"/>
      <c r="J218" s="242">
        <f>ROUND(I218*H218,2)</f>
        <v>0</v>
      </c>
      <c r="K218" s="238" t="s">
        <v>183</v>
      </c>
      <c r="L218" s="45"/>
      <c r="M218" s="243" t="s">
        <v>1</v>
      </c>
      <c r="N218" s="244" t="s">
        <v>41</v>
      </c>
      <c r="O218" s="92"/>
      <c r="P218" s="245">
        <f>O218*H218</f>
        <v>0</v>
      </c>
      <c r="Q218" s="245">
        <v>0</v>
      </c>
      <c r="R218" s="245">
        <f>Q218*H218</f>
        <v>0</v>
      </c>
      <c r="S218" s="245">
        <v>0</v>
      </c>
      <c r="T218" s="24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184</v>
      </c>
      <c r="AT218" s="247" t="s">
        <v>179</v>
      </c>
      <c r="AU218" s="247" t="s">
        <v>86</v>
      </c>
      <c r="AY218" s="18" t="s">
        <v>177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84</v>
      </c>
      <c r="BK218" s="248">
        <f>ROUND(I218*H218,2)</f>
        <v>0</v>
      </c>
      <c r="BL218" s="18" t="s">
        <v>184</v>
      </c>
      <c r="BM218" s="247" t="s">
        <v>312</v>
      </c>
    </row>
    <row r="219" s="2" customFormat="1" ht="21.75" customHeight="1">
      <c r="A219" s="39"/>
      <c r="B219" s="40"/>
      <c r="C219" s="236" t="s">
        <v>247</v>
      </c>
      <c r="D219" s="236" t="s">
        <v>179</v>
      </c>
      <c r="E219" s="237" t="s">
        <v>1117</v>
      </c>
      <c r="F219" s="238" t="s">
        <v>1118</v>
      </c>
      <c r="G219" s="239" t="s">
        <v>227</v>
      </c>
      <c r="H219" s="240">
        <v>46.968000000000004</v>
      </c>
      <c r="I219" s="241"/>
      <c r="J219" s="242">
        <f>ROUND(I219*H219,2)</f>
        <v>0</v>
      </c>
      <c r="K219" s="238" t="s">
        <v>183</v>
      </c>
      <c r="L219" s="45"/>
      <c r="M219" s="243" t="s">
        <v>1</v>
      </c>
      <c r="N219" s="244" t="s">
        <v>41</v>
      </c>
      <c r="O219" s="92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184</v>
      </c>
      <c r="AT219" s="247" t="s">
        <v>179</v>
      </c>
      <c r="AU219" s="247" t="s">
        <v>86</v>
      </c>
      <c r="AY219" s="18" t="s">
        <v>177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84</v>
      </c>
      <c r="BK219" s="248">
        <f>ROUND(I219*H219,2)</f>
        <v>0</v>
      </c>
      <c r="BL219" s="18" t="s">
        <v>184</v>
      </c>
      <c r="BM219" s="247" t="s">
        <v>319</v>
      </c>
    </row>
    <row r="220" s="2" customFormat="1" ht="33" customHeight="1">
      <c r="A220" s="39"/>
      <c r="B220" s="40"/>
      <c r="C220" s="236" t="s">
        <v>325</v>
      </c>
      <c r="D220" s="236" t="s">
        <v>179</v>
      </c>
      <c r="E220" s="237" t="s">
        <v>1119</v>
      </c>
      <c r="F220" s="238" t="s">
        <v>1120</v>
      </c>
      <c r="G220" s="239" t="s">
        <v>227</v>
      </c>
      <c r="H220" s="240">
        <v>46.968000000000004</v>
      </c>
      <c r="I220" s="241"/>
      <c r="J220" s="242">
        <f>ROUND(I220*H220,2)</f>
        <v>0</v>
      </c>
      <c r="K220" s="238" t="s">
        <v>183</v>
      </c>
      <c r="L220" s="45"/>
      <c r="M220" s="243" t="s">
        <v>1</v>
      </c>
      <c r="N220" s="244" t="s">
        <v>41</v>
      </c>
      <c r="O220" s="92"/>
      <c r="P220" s="245">
        <f>O220*H220</f>
        <v>0</v>
      </c>
      <c r="Q220" s="245">
        <v>0</v>
      </c>
      <c r="R220" s="245">
        <f>Q220*H220</f>
        <v>0</v>
      </c>
      <c r="S220" s="245">
        <v>0</v>
      </c>
      <c r="T220" s="24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7" t="s">
        <v>184</v>
      </c>
      <c r="AT220" s="247" t="s">
        <v>179</v>
      </c>
      <c r="AU220" s="247" t="s">
        <v>86</v>
      </c>
      <c r="AY220" s="18" t="s">
        <v>177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8" t="s">
        <v>84</v>
      </c>
      <c r="BK220" s="248">
        <f>ROUND(I220*H220,2)</f>
        <v>0</v>
      </c>
      <c r="BL220" s="18" t="s">
        <v>184</v>
      </c>
      <c r="BM220" s="247" t="s">
        <v>328</v>
      </c>
    </row>
    <row r="221" s="2" customFormat="1" ht="66.75" customHeight="1">
      <c r="A221" s="39"/>
      <c r="B221" s="40"/>
      <c r="C221" s="236" t="s">
        <v>252</v>
      </c>
      <c r="D221" s="236" t="s">
        <v>179</v>
      </c>
      <c r="E221" s="237" t="s">
        <v>1121</v>
      </c>
      <c r="F221" s="238" t="s">
        <v>1122</v>
      </c>
      <c r="G221" s="239" t="s">
        <v>227</v>
      </c>
      <c r="H221" s="240">
        <v>5.3319999999999999</v>
      </c>
      <c r="I221" s="241"/>
      <c r="J221" s="242">
        <f>ROUND(I221*H221,2)</f>
        <v>0</v>
      </c>
      <c r="K221" s="238" t="s">
        <v>183</v>
      </c>
      <c r="L221" s="45"/>
      <c r="M221" s="243" t="s">
        <v>1</v>
      </c>
      <c r="N221" s="244" t="s">
        <v>41</v>
      </c>
      <c r="O221" s="92"/>
      <c r="P221" s="245">
        <f>O221*H221</f>
        <v>0</v>
      </c>
      <c r="Q221" s="245">
        <v>0</v>
      </c>
      <c r="R221" s="245">
        <f>Q221*H221</f>
        <v>0</v>
      </c>
      <c r="S221" s="245">
        <v>0</v>
      </c>
      <c r="T221" s="24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7" t="s">
        <v>184</v>
      </c>
      <c r="AT221" s="247" t="s">
        <v>179</v>
      </c>
      <c r="AU221" s="247" t="s">
        <v>86</v>
      </c>
      <c r="AY221" s="18" t="s">
        <v>177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8" t="s">
        <v>84</v>
      </c>
      <c r="BK221" s="248">
        <f>ROUND(I221*H221,2)</f>
        <v>0</v>
      </c>
      <c r="BL221" s="18" t="s">
        <v>184</v>
      </c>
      <c r="BM221" s="247" t="s">
        <v>331</v>
      </c>
    </row>
    <row r="222" s="2" customFormat="1" ht="21.75" customHeight="1">
      <c r="A222" s="39"/>
      <c r="B222" s="40"/>
      <c r="C222" s="293" t="s">
        <v>334</v>
      </c>
      <c r="D222" s="293" t="s">
        <v>375</v>
      </c>
      <c r="E222" s="294" t="s">
        <v>1123</v>
      </c>
      <c r="F222" s="295" t="s">
        <v>1124</v>
      </c>
      <c r="G222" s="296" t="s">
        <v>227</v>
      </c>
      <c r="H222" s="297">
        <v>5.3319999999999999</v>
      </c>
      <c r="I222" s="298"/>
      <c r="J222" s="299">
        <f>ROUND(I222*H222,2)</f>
        <v>0</v>
      </c>
      <c r="K222" s="295" t="s">
        <v>183</v>
      </c>
      <c r="L222" s="300"/>
      <c r="M222" s="301" t="s">
        <v>1</v>
      </c>
      <c r="N222" s="302" t="s">
        <v>41</v>
      </c>
      <c r="O222" s="92"/>
      <c r="P222" s="245">
        <f>O222*H222</f>
        <v>0</v>
      </c>
      <c r="Q222" s="245">
        <v>0</v>
      </c>
      <c r="R222" s="245">
        <f>Q222*H222</f>
        <v>0</v>
      </c>
      <c r="S222" s="245">
        <v>0</v>
      </c>
      <c r="T222" s="24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7" t="s">
        <v>198</v>
      </c>
      <c r="AT222" s="247" t="s">
        <v>375</v>
      </c>
      <c r="AU222" s="247" t="s">
        <v>86</v>
      </c>
      <c r="AY222" s="18" t="s">
        <v>177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8" t="s">
        <v>84</v>
      </c>
      <c r="BK222" s="248">
        <f>ROUND(I222*H222,2)</f>
        <v>0</v>
      </c>
      <c r="BL222" s="18" t="s">
        <v>184</v>
      </c>
      <c r="BM222" s="247" t="s">
        <v>337</v>
      </c>
    </row>
    <row r="223" s="12" customFormat="1" ht="22.8" customHeight="1">
      <c r="A223" s="12"/>
      <c r="B223" s="220"/>
      <c r="C223" s="221"/>
      <c r="D223" s="222" t="s">
        <v>75</v>
      </c>
      <c r="E223" s="234" t="s">
        <v>198</v>
      </c>
      <c r="F223" s="234" t="s">
        <v>1125</v>
      </c>
      <c r="G223" s="221"/>
      <c r="H223" s="221"/>
      <c r="I223" s="224"/>
      <c r="J223" s="235">
        <f>BK223</f>
        <v>0</v>
      </c>
      <c r="K223" s="221"/>
      <c r="L223" s="226"/>
      <c r="M223" s="227"/>
      <c r="N223" s="228"/>
      <c r="O223" s="228"/>
      <c r="P223" s="229">
        <f>SUM(P224:P260)</f>
        <v>0</v>
      </c>
      <c r="Q223" s="228"/>
      <c r="R223" s="229">
        <f>SUM(R224:R260)</f>
        <v>0</v>
      </c>
      <c r="S223" s="228"/>
      <c r="T223" s="230">
        <f>SUM(T224:T260)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31" t="s">
        <v>84</v>
      </c>
      <c r="AT223" s="232" t="s">
        <v>75</v>
      </c>
      <c r="AU223" s="232" t="s">
        <v>84</v>
      </c>
      <c r="AY223" s="231" t="s">
        <v>177</v>
      </c>
      <c r="BK223" s="233">
        <f>SUM(BK224:BK260)</f>
        <v>0</v>
      </c>
    </row>
    <row r="224" s="2" customFormat="1" ht="33" customHeight="1">
      <c r="A224" s="39"/>
      <c r="B224" s="40"/>
      <c r="C224" s="236" t="s">
        <v>257</v>
      </c>
      <c r="D224" s="236" t="s">
        <v>179</v>
      </c>
      <c r="E224" s="237" t="s">
        <v>1126</v>
      </c>
      <c r="F224" s="238" t="s">
        <v>1127</v>
      </c>
      <c r="G224" s="239" t="s">
        <v>429</v>
      </c>
      <c r="H224" s="240">
        <v>11.199999999999999</v>
      </c>
      <c r="I224" s="241"/>
      <c r="J224" s="242">
        <f>ROUND(I224*H224,2)</f>
        <v>0</v>
      </c>
      <c r="K224" s="238" t="s">
        <v>183</v>
      </c>
      <c r="L224" s="45"/>
      <c r="M224" s="243" t="s">
        <v>1</v>
      </c>
      <c r="N224" s="244" t="s">
        <v>41</v>
      </c>
      <c r="O224" s="92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7" t="s">
        <v>184</v>
      </c>
      <c r="AT224" s="247" t="s">
        <v>179</v>
      </c>
      <c r="AU224" s="247" t="s">
        <v>86</v>
      </c>
      <c r="AY224" s="18" t="s">
        <v>177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8" t="s">
        <v>84</v>
      </c>
      <c r="BK224" s="248">
        <f>ROUND(I224*H224,2)</f>
        <v>0</v>
      </c>
      <c r="BL224" s="18" t="s">
        <v>184</v>
      </c>
      <c r="BM224" s="247" t="s">
        <v>343</v>
      </c>
    </row>
    <row r="225" s="2" customFormat="1" ht="21.75" customHeight="1">
      <c r="A225" s="39"/>
      <c r="B225" s="40"/>
      <c r="C225" s="293" t="s">
        <v>350</v>
      </c>
      <c r="D225" s="293" t="s">
        <v>375</v>
      </c>
      <c r="E225" s="294" t="s">
        <v>1128</v>
      </c>
      <c r="F225" s="295" t="s">
        <v>1129</v>
      </c>
      <c r="G225" s="296" t="s">
        <v>429</v>
      </c>
      <c r="H225" s="297">
        <v>11.368</v>
      </c>
      <c r="I225" s="298"/>
      <c r="J225" s="299">
        <f>ROUND(I225*H225,2)</f>
        <v>0</v>
      </c>
      <c r="K225" s="295" t="s">
        <v>183</v>
      </c>
      <c r="L225" s="300"/>
      <c r="M225" s="301" t="s">
        <v>1</v>
      </c>
      <c r="N225" s="302" t="s">
        <v>41</v>
      </c>
      <c r="O225" s="92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198</v>
      </c>
      <c r="AT225" s="247" t="s">
        <v>375</v>
      </c>
      <c r="AU225" s="247" t="s">
        <v>86</v>
      </c>
      <c r="AY225" s="18" t="s">
        <v>177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84</v>
      </c>
      <c r="BK225" s="248">
        <f>ROUND(I225*H225,2)</f>
        <v>0</v>
      </c>
      <c r="BL225" s="18" t="s">
        <v>184</v>
      </c>
      <c r="BM225" s="247" t="s">
        <v>353</v>
      </c>
    </row>
    <row r="226" s="13" customFormat="1">
      <c r="A226" s="13"/>
      <c r="B226" s="249"/>
      <c r="C226" s="250"/>
      <c r="D226" s="251" t="s">
        <v>185</v>
      </c>
      <c r="E226" s="252" t="s">
        <v>1</v>
      </c>
      <c r="F226" s="253" t="s">
        <v>1130</v>
      </c>
      <c r="G226" s="250"/>
      <c r="H226" s="254">
        <v>11.368</v>
      </c>
      <c r="I226" s="255"/>
      <c r="J226" s="250"/>
      <c r="K226" s="250"/>
      <c r="L226" s="256"/>
      <c r="M226" s="257"/>
      <c r="N226" s="258"/>
      <c r="O226" s="258"/>
      <c r="P226" s="258"/>
      <c r="Q226" s="258"/>
      <c r="R226" s="258"/>
      <c r="S226" s="258"/>
      <c r="T226" s="25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0" t="s">
        <v>185</v>
      </c>
      <c r="AU226" s="260" t="s">
        <v>86</v>
      </c>
      <c r="AV226" s="13" t="s">
        <v>86</v>
      </c>
      <c r="AW226" s="13" t="s">
        <v>33</v>
      </c>
      <c r="AX226" s="13" t="s">
        <v>76</v>
      </c>
      <c r="AY226" s="260" t="s">
        <v>177</v>
      </c>
    </row>
    <row r="227" s="14" customFormat="1">
      <c r="A227" s="14"/>
      <c r="B227" s="261"/>
      <c r="C227" s="262"/>
      <c r="D227" s="251" t="s">
        <v>185</v>
      </c>
      <c r="E227" s="263" t="s">
        <v>1</v>
      </c>
      <c r="F227" s="264" t="s">
        <v>187</v>
      </c>
      <c r="G227" s="262"/>
      <c r="H227" s="265">
        <v>11.368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1" t="s">
        <v>185</v>
      </c>
      <c r="AU227" s="271" t="s">
        <v>86</v>
      </c>
      <c r="AV227" s="14" t="s">
        <v>184</v>
      </c>
      <c r="AW227" s="14" t="s">
        <v>33</v>
      </c>
      <c r="AX227" s="14" t="s">
        <v>84</v>
      </c>
      <c r="AY227" s="271" t="s">
        <v>177</v>
      </c>
    </row>
    <row r="228" s="2" customFormat="1" ht="33" customHeight="1">
      <c r="A228" s="39"/>
      <c r="B228" s="40"/>
      <c r="C228" s="236" t="s">
        <v>260</v>
      </c>
      <c r="D228" s="236" t="s">
        <v>179</v>
      </c>
      <c r="E228" s="237" t="s">
        <v>1131</v>
      </c>
      <c r="F228" s="238" t="s">
        <v>1132</v>
      </c>
      <c r="G228" s="239" t="s">
        <v>288</v>
      </c>
      <c r="H228" s="240">
        <v>2</v>
      </c>
      <c r="I228" s="241"/>
      <c r="J228" s="242">
        <f>ROUND(I228*H228,2)</f>
        <v>0</v>
      </c>
      <c r="K228" s="238" t="s">
        <v>183</v>
      </c>
      <c r="L228" s="45"/>
      <c r="M228" s="243" t="s">
        <v>1</v>
      </c>
      <c r="N228" s="244" t="s">
        <v>41</v>
      </c>
      <c r="O228" s="92"/>
      <c r="P228" s="245">
        <f>O228*H228</f>
        <v>0</v>
      </c>
      <c r="Q228" s="245">
        <v>0</v>
      </c>
      <c r="R228" s="245">
        <f>Q228*H228</f>
        <v>0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184</v>
      </c>
      <c r="AT228" s="247" t="s">
        <v>179</v>
      </c>
      <c r="AU228" s="247" t="s">
        <v>86</v>
      </c>
      <c r="AY228" s="18" t="s">
        <v>177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84</v>
      </c>
      <c r="BK228" s="248">
        <f>ROUND(I228*H228,2)</f>
        <v>0</v>
      </c>
      <c r="BL228" s="18" t="s">
        <v>184</v>
      </c>
      <c r="BM228" s="247" t="s">
        <v>356</v>
      </c>
    </row>
    <row r="229" s="2" customFormat="1" ht="21.75" customHeight="1">
      <c r="A229" s="39"/>
      <c r="B229" s="40"/>
      <c r="C229" s="293" t="s">
        <v>357</v>
      </c>
      <c r="D229" s="293" t="s">
        <v>375</v>
      </c>
      <c r="E229" s="294" t="s">
        <v>1133</v>
      </c>
      <c r="F229" s="295" t="s">
        <v>1134</v>
      </c>
      <c r="G229" s="296" t="s">
        <v>288</v>
      </c>
      <c r="H229" s="297">
        <v>1.0149999999999999</v>
      </c>
      <c r="I229" s="298"/>
      <c r="J229" s="299">
        <f>ROUND(I229*H229,2)</f>
        <v>0</v>
      </c>
      <c r="K229" s="295" t="s">
        <v>183</v>
      </c>
      <c r="L229" s="300"/>
      <c r="M229" s="301" t="s">
        <v>1</v>
      </c>
      <c r="N229" s="302" t="s">
        <v>41</v>
      </c>
      <c r="O229" s="92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7" t="s">
        <v>198</v>
      </c>
      <c r="AT229" s="247" t="s">
        <v>375</v>
      </c>
      <c r="AU229" s="247" t="s">
        <v>86</v>
      </c>
      <c r="AY229" s="18" t="s">
        <v>177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" t="s">
        <v>84</v>
      </c>
      <c r="BK229" s="248">
        <f>ROUND(I229*H229,2)</f>
        <v>0</v>
      </c>
      <c r="BL229" s="18" t="s">
        <v>184</v>
      </c>
      <c r="BM229" s="247" t="s">
        <v>360</v>
      </c>
    </row>
    <row r="230" s="13" customFormat="1">
      <c r="A230" s="13"/>
      <c r="B230" s="249"/>
      <c r="C230" s="250"/>
      <c r="D230" s="251" t="s">
        <v>185</v>
      </c>
      <c r="E230" s="252" t="s">
        <v>1</v>
      </c>
      <c r="F230" s="253" t="s">
        <v>1135</v>
      </c>
      <c r="G230" s="250"/>
      <c r="H230" s="254">
        <v>1.0149999999999999</v>
      </c>
      <c r="I230" s="255"/>
      <c r="J230" s="250"/>
      <c r="K230" s="250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185</v>
      </c>
      <c r="AU230" s="260" t="s">
        <v>86</v>
      </c>
      <c r="AV230" s="13" t="s">
        <v>86</v>
      </c>
      <c r="AW230" s="13" t="s">
        <v>33</v>
      </c>
      <c r="AX230" s="13" t="s">
        <v>76</v>
      </c>
      <c r="AY230" s="260" t="s">
        <v>177</v>
      </c>
    </row>
    <row r="231" s="14" customFormat="1">
      <c r="A231" s="14"/>
      <c r="B231" s="261"/>
      <c r="C231" s="262"/>
      <c r="D231" s="251" t="s">
        <v>185</v>
      </c>
      <c r="E231" s="263" t="s">
        <v>1</v>
      </c>
      <c r="F231" s="264" t="s">
        <v>187</v>
      </c>
      <c r="G231" s="262"/>
      <c r="H231" s="265">
        <v>1.0149999999999999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1" t="s">
        <v>185</v>
      </c>
      <c r="AU231" s="271" t="s">
        <v>86</v>
      </c>
      <c r="AV231" s="14" t="s">
        <v>184</v>
      </c>
      <c r="AW231" s="14" t="s">
        <v>33</v>
      </c>
      <c r="AX231" s="14" t="s">
        <v>84</v>
      </c>
      <c r="AY231" s="271" t="s">
        <v>177</v>
      </c>
    </row>
    <row r="232" s="2" customFormat="1" ht="33" customHeight="1">
      <c r="A232" s="39"/>
      <c r="B232" s="40"/>
      <c r="C232" s="293" t="s">
        <v>266</v>
      </c>
      <c r="D232" s="293" t="s">
        <v>375</v>
      </c>
      <c r="E232" s="294" t="s">
        <v>1136</v>
      </c>
      <c r="F232" s="295" t="s">
        <v>1137</v>
      </c>
      <c r="G232" s="296" t="s">
        <v>288</v>
      </c>
      <c r="H232" s="297">
        <v>1.0149999999999999</v>
      </c>
      <c r="I232" s="298"/>
      <c r="J232" s="299">
        <f>ROUND(I232*H232,2)</f>
        <v>0</v>
      </c>
      <c r="K232" s="295" t="s">
        <v>183</v>
      </c>
      <c r="L232" s="300"/>
      <c r="M232" s="301" t="s">
        <v>1</v>
      </c>
      <c r="N232" s="302" t="s">
        <v>41</v>
      </c>
      <c r="O232" s="92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7" t="s">
        <v>198</v>
      </c>
      <c r="AT232" s="247" t="s">
        <v>375</v>
      </c>
      <c r="AU232" s="247" t="s">
        <v>86</v>
      </c>
      <c r="AY232" s="18" t="s">
        <v>177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8" t="s">
        <v>84</v>
      </c>
      <c r="BK232" s="248">
        <f>ROUND(I232*H232,2)</f>
        <v>0</v>
      </c>
      <c r="BL232" s="18" t="s">
        <v>184</v>
      </c>
      <c r="BM232" s="247" t="s">
        <v>366</v>
      </c>
    </row>
    <row r="233" s="13" customFormat="1">
      <c r="A233" s="13"/>
      <c r="B233" s="249"/>
      <c r="C233" s="250"/>
      <c r="D233" s="251" t="s">
        <v>185</v>
      </c>
      <c r="E233" s="252" t="s">
        <v>1</v>
      </c>
      <c r="F233" s="253" t="s">
        <v>1135</v>
      </c>
      <c r="G233" s="250"/>
      <c r="H233" s="254">
        <v>1.0149999999999999</v>
      </c>
      <c r="I233" s="255"/>
      <c r="J233" s="250"/>
      <c r="K233" s="250"/>
      <c r="L233" s="256"/>
      <c r="M233" s="257"/>
      <c r="N233" s="258"/>
      <c r="O233" s="258"/>
      <c r="P233" s="258"/>
      <c r="Q233" s="258"/>
      <c r="R233" s="258"/>
      <c r="S233" s="258"/>
      <c r="T233" s="25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0" t="s">
        <v>185</v>
      </c>
      <c r="AU233" s="260" t="s">
        <v>86</v>
      </c>
      <c r="AV233" s="13" t="s">
        <v>86</v>
      </c>
      <c r="AW233" s="13" t="s">
        <v>33</v>
      </c>
      <c r="AX233" s="13" t="s">
        <v>76</v>
      </c>
      <c r="AY233" s="260" t="s">
        <v>177</v>
      </c>
    </row>
    <row r="234" s="14" customFormat="1">
      <c r="A234" s="14"/>
      <c r="B234" s="261"/>
      <c r="C234" s="262"/>
      <c r="D234" s="251" t="s">
        <v>185</v>
      </c>
      <c r="E234" s="263" t="s">
        <v>1</v>
      </c>
      <c r="F234" s="264" t="s">
        <v>187</v>
      </c>
      <c r="G234" s="262"/>
      <c r="H234" s="265">
        <v>1.0149999999999999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1" t="s">
        <v>185</v>
      </c>
      <c r="AU234" s="271" t="s">
        <v>86</v>
      </c>
      <c r="AV234" s="14" t="s">
        <v>184</v>
      </c>
      <c r="AW234" s="14" t="s">
        <v>33</v>
      </c>
      <c r="AX234" s="14" t="s">
        <v>84</v>
      </c>
      <c r="AY234" s="271" t="s">
        <v>177</v>
      </c>
    </row>
    <row r="235" s="2" customFormat="1" ht="16.5" customHeight="1">
      <c r="A235" s="39"/>
      <c r="B235" s="40"/>
      <c r="C235" s="236" t="s">
        <v>367</v>
      </c>
      <c r="D235" s="236" t="s">
        <v>179</v>
      </c>
      <c r="E235" s="237" t="s">
        <v>1138</v>
      </c>
      <c r="F235" s="238" t="s">
        <v>1139</v>
      </c>
      <c r="G235" s="239" t="s">
        <v>955</v>
      </c>
      <c r="H235" s="240">
        <v>1</v>
      </c>
      <c r="I235" s="241"/>
      <c r="J235" s="242">
        <f>ROUND(I235*H235,2)</f>
        <v>0</v>
      </c>
      <c r="K235" s="238" t="s">
        <v>1</v>
      </c>
      <c r="L235" s="45"/>
      <c r="M235" s="243" t="s">
        <v>1</v>
      </c>
      <c r="N235" s="244" t="s">
        <v>41</v>
      </c>
      <c r="O235" s="92"/>
      <c r="P235" s="245">
        <f>O235*H235</f>
        <v>0</v>
      </c>
      <c r="Q235" s="245">
        <v>0</v>
      </c>
      <c r="R235" s="245">
        <f>Q235*H235</f>
        <v>0</v>
      </c>
      <c r="S235" s="245">
        <v>0</v>
      </c>
      <c r="T235" s="24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7" t="s">
        <v>184</v>
      </c>
      <c r="AT235" s="247" t="s">
        <v>179</v>
      </c>
      <c r="AU235" s="247" t="s">
        <v>86</v>
      </c>
      <c r="AY235" s="18" t="s">
        <v>177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8" t="s">
        <v>84</v>
      </c>
      <c r="BK235" s="248">
        <f>ROUND(I235*H235,2)</f>
        <v>0</v>
      </c>
      <c r="BL235" s="18" t="s">
        <v>184</v>
      </c>
      <c r="BM235" s="247" t="s">
        <v>370</v>
      </c>
    </row>
    <row r="236" s="2" customFormat="1" ht="21.75" customHeight="1">
      <c r="A236" s="39"/>
      <c r="B236" s="40"/>
      <c r="C236" s="236" t="s">
        <v>271</v>
      </c>
      <c r="D236" s="236" t="s">
        <v>179</v>
      </c>
      <c r="E236" s="237" t="s">
        <v>1140</v>
      </c>
      <c r="F236" s="238" t="s">
        <v>1141</v>
      </c>
      <c r="G236" s="239" t="s">
        <v>429</v>
      </c>
      <c r="H236" s="240">
        <v>4.5</v>
      </c>
      <c r="I236" s="241"/>
      <c r="J236" s="242">
        <f>ROUND(I236*H236,2)</f>
        <v>0</v>
      </c>
      <c r="K236" s="238" t="s">
        <v>183</v>
      </c>
      <c r="L236" s="45"/>
      <c r="M236" s="243" t="s">
        <v>1</v>
      </c>
      <c r="N236" s="244" t="s">
        <v>41</v>
      </c>
      <c r="O236" s="92"/>
      <c r="P236" s="245">
        <f>O236*H236</f>
        <v>0</v>
      </c>
      <c r="Q236" s="245">
        <v>0</v>
      </c>
      <c r="R236" s="245">
        <f>Q236*H236</f>
        <v>0</v>
      </c>
      <c r="S236" s="245">
        <v>0</v>
      </c>
      <c r="T236" s="24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7" t="s">
        <v>184</v>
      </c>
      <c r="AT236" s="247" t="s">
        <v>179</v>
      </c>
      <c r="AU236" s="247" t="s">
        <v>86</v>
      </c>
      <c r="AY236" s="18" t="s">
        <v>177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8" t="s">
        <v>84</v>
      </c>
      <c r="BK236" s="248">
        <f>ROUND(I236*H236,2)</f>
        <v>0</v>
      </c>
      <c r="BL236" s="18" t="s">
        <v>184</v>
      </c>
      <c r="BM236" s="247" t="s">
        <v>373</v>
      </c>
    </row>
    <row r="237" s="2" customFormat="1" ht="21.75" customHeight="1">
      <c r="A237" s="39"/>
      <c r="B237" s="40"/>
      <c r="C237" s="293" t="s">
        <v>374</v>
      </c>
      <c r="D237" s="293" t="s">
        <v>375</v>
      </c>
      <c r="E237" s="294" t="s">
        <v>1142</v>
      </c>
      <c r="F237" s="295" t="s">
        <v>1143</v>
      </c>
      <c r="G237" s="296" t="s">
        <v>429</v>
      </c>
      <c r="H237" s="297">
        <v>4.5</v>
      </c>
      <c r="I237" s="298"/>
      <c r="J237" s="299">
        <f>ROUND(I237*H237,2)</f>
        <v>0</v>
      </c>
      <c r="K237" s="295" t="s">
        <v>183</v>
      </c>
      <c r="L237" s="300"/>
      <c r="M237" s="301" t="s">
        <v>1</v>
      </c>
      <c r="N237" s="302" t="s">
        <v>41</v>
      </c>
      <c r="O237" s="92"/>
      <c r="P237" s="245">
        <f>O237*H237</f>
        <v>0</v>
      </c>
      <c r="Q237" s="245">
        <v>0</v>
      </c>
      <c r="R237" s="245">
        <f>Q237*H237</f>
        <v>0</v>
      </c>
      <c r="S237" s="245">
        <v>0</v>
      </c>
      <c r="T237" s="24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7" t="s">
        <v>198</v>
      </c>
      <c r="AT237" s="247" t="s">
        <v>375</v>
      </c>
      <c r="AU237" s="247" t="s">
        <v>86</v>
      </c>
      <c r="AY237" s="18" t="s">
        <v>177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8" t="s">
        <v>84</v>
      </c>
      <c r="BK237" s="248">
        <f>ROUND(I237*H237,2)</f>
        <v>0</v>
      </c>
      <c r="BL237" s="18" t="s">
        <v>184</v>
      </c>
      <c r="BM237" s="247" t="s">
        <v>378</v>
      </c>
    </row>
    <row r="238" s="2" customFormat="1" ht="33" customHeight="1">
      <c r="A238" s="39"/>
      <c r="B238" s="40"/>
      <c r="C238" s="236" t="s">
        <v>276</v>
      </c>
      <c r="D238" s="236" t="s">
        <v>179</v>
      </c>
      <c r="E238" s="237" t="s">
        <v>1144</v>
      </c>
      <c r="F238" s="238" t="s">
        <v>1145</v>
      </c>
      <c r="G238" s="239" t="s">
        <v>429</v>
      </c>
      <c r="H238" s="240">
        <v>39.700000000000003</v>
      </c>
      <c r="I238" s="241"/>
      <c r="J238" s="242">
        <f>ROUND(I238*H238,2)</f>
        <v>0</v>
      </c>
      <c r="K238" s="238" t="s">
        <v>183</v>
      </c>
      <c r="L238" s="45"/>
      <c r="M238" s="243" t="s">
        <v>1</v>
      </c>
      <c r="N238" s="244" t="s">
        <v>41</v>
      </c>
      <c r="O238" s="92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184</v>
      </c>
      <c r="AT238" s="247" t="s">
        <v>179</v>
      </c>
      <c r="AU238" s="247" t="s">
        <v>86</v>
      </c>
      <c r="AY238" s="18" t="s">
        <v>177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84</v>
      </c>
      <c r="BK238" s="248">
        <f>ROUND(I238*H238,2)</f>
        <v>0</v>
      </c>
      <c r="BL238" s="18" t="s">
        <v>184</v>
      </c>
      <c r="BM238" s="247" t="s">
        <v>381</v>
      </c>
    </row>
    <row r="239" s="2" customFormat="1" ht="21.75" customHeight="1">
      <c r="A239" s="39"/>
      <c r="B239" s="40"/>
      <c r="C239" s="293" t="s">
        <v>382</v>
      </c>
      <c r="D239" s="293" t="s">
        <v>375</v>
      </c>
      <c r="E239" s="294" t="s">
        <v>1146</v>
      </c>
      <c r="F239" s="295" t="s">
        <v>1147</v>
      </c>
      <c r="G239" s="296" t="s">
        <v>429</v>
      </c>
      <c r="H239" s="297">
        <v>39.700000000000003</v>
      </c>
      <c r="I239" s="298"/>
      <c r="J239" s="299">
        <f>ROUND(I239*H239,2)</f>
        <v>0</v>
      </c>
      <c r="K239" s="295" t="s">
        <v>183</v>
      </c>
      <c r="L239" s="300"/>
      <c r="M239" s="301" t="s">
        <v>1</v>
      </c>
      <c r="N239" s="302" t="s">
        <v>41</v>
      </c>
      <c r="O239" s="92"/>
      <c r="P239" s="245">
        <f>O239*H239</f>
        <v>0</v>
      </c>
      <c r="Q239" s="245">
        <v>0</v>
      </c>
      <c r="R239" s="245">
        <f>Q239*H239</f>
        <v>0</v>
      </c>
      <c r="S239" s="245">
        <v>0</v>
      </c>
      <c r="T239" s="24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7" t="s">
        <v>198</v>
      </c>
      <c r="AT239" s="247" t="s">
        <v>375</v>
      </c>
      <c r="AU239" s="247" t="s">
        <v>86</v>
      </c>
      <c r="AY239" s="18" t="s">
        <v>177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8" t="s">
        <v>84</v>
      </c>
      <c r="BK239" s="248">
        <f>ROUND(I239*H239,2)</f>
        <v>0</v>
      </c>
      <c r="BL239" s="18" t="s">
        <v>184</v>
      </c>
      <c r="BM239" s="247" t="s">
        <v>385</v>
      </c>
    </row>
    <row r="240" s="2" customFormat="1" ht="21.75" customHeight="1">
      <c r="A240" s="39"/>
      <c r="B240" s="40"/>
      <c r="C240" s="236" t="s">
        <v>289</v>
      </c>
      <c r="D240" s="236" t="s">
        <v>179</v>
      </c>
      <c r="E240" s="237" t="s">
        <v>1148</v>
      </c>
      <c r="F240" s="238" t="s">
        <v>1149</v>
      </c>
      <c r="G240" s="239" t="s">
        <v>288</v>
      </c>
      <c r="H240" s="240">
        <v>3</v>
      </c>
      <c r="I240" s="241"/>
      <c r="J240" s="242">
        <f>ROUND(I240*H240,2)</f>
        <v>0</v>
      </c>
      <c r="K240" s="238" t="s">
        <v>183</v>
      </c>
      <c r="L240" s="45"/>
      <c r="M240" s="243" t="s">
        <v>1</v>
      </c>
      <c r="N240" s="244" t="s">
        <v>41</v>
      </c>
      <c r="O240" s="92"/>
      <c r="P240" s="245">
        <f>O240*H240</f>
        <v>0</v>
      </c>
      <c r="Q240" s="245">
        <v>0</v>
      </c>
      <c r="R240" s="245">
        <f>Q240*H240</f>
        <v>0</v>
      </c>
      <c r="S240" s="245">
        <v>0</v>
      </c>
      <c r="T240" s="24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7" t="s">
        <v>184</v>
      </c>
      <c r="AT240" s="247" t="s">
        <v>179</v>
      </c>
      <c r="AU240" s="247" t="s">
        <v>86</v>
      </c>
      <c r="AY240" s="18" t="s">
        <v>177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8" t="s">
        <v>84</v>
      </c>
      <c r="BK240" s="248">
        <f>ROUND(I240*H240,2)</f>
        <v>0</v>
      </c>
      <c r="BL240" s="18" t="s">
        <v>184</v>
      </c>
      <c r="BM240" s="247" t="s">
        <v>388</v>
      </c>
    </row>
    <row r="241" s="2" customFormat="1" ht="16.5" customHeight="1">
      <c r="A241" s="39"/>
      <c r="B241" s="40"/>
      <c r="C241" s="293" t="s">
        <v>390</v>
      </c>
      <c r="D241" s="293" t="s">
        <v>375</v>
      </c>
      <c r="E241" s="294" t="s">
        <v>1150</v>
      </c>
      <c r="F241" s="295" t="s">
        <v>1151</v>
      </c>
      <c r="G241" s="296" t="s">
        <v>876</v>
      </c>
      <c r="H241" s="297">
        <v>1</v>
      </c>
      <c r="I241" s="298"/>
      <c r="J241" s="299">
        <f>ROUND(I241*H241,2)</f>
        <v>0</v>
      </c>
      <c r="K241" s="295" t="s">
        <v>1</v>
      </c>
      <c r="L241" s="300"/>
      <c r="M241" s="301" t="s">
        <v>1</v>
      </c>
      <c r="N241" s="302" t="s">
        <v>41</v>
      </c>
      <c r="O241" s="92"/>
      <c r="P241" s="245">
        <f>O241*H241</f>
        <v>0</v>
      </c>
      <c r="Q241" s="245">
        <v>0</v>
      </c>
      <c r="R241" s="245">
        <f>Q241*H241</f>
        <v>0</v>
      </c>
      <c r="S241" s="245">
        <v>0</v>
      </c>
      <c r="T241" s="24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7" t="s">
        <v>198</v>
      </c>
      <c r="AT241" s="247" t="s">
        <v>375</v>
      </c>
      <c r="AU241" s="247" t="s">
        <v>86</v>
      </c>
      <c r="AY241" s="18" t="s">
        <v>177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8" t="s">
        <v>84</v>
      </c>
      <c r="BK241" s="248">
        <f>ROUND(I241*H241,2)</f>
        <v>0</v>
      </c>
      <c r="BL241" s="18" t="s">
        <v>184</v>
      </c>
      <c r="BM241" s="247" t="s">
        <v>393</v>
      </c>
    </row>
    <row r="242" s="2" customFormat="1" ht="16.5" customHeight="1">
      <c r="A242" s="39"/>
      <c r="B242" s="40"/>
      <c r="C242" s="293" t="s">
        <v>292</v>
      </c>
      <c r="D242" s="293" t="s">
        <v>375</v>
      </c>
      <c r="E242" s="294" t="s">
        <v>1152</v>
      </c>
      <c r="F242" s="295" t="s">
        <v>1153</v>
      </c>
      <c r="G242" s="296" t="s">
        <v>876</v>
      </c>
      <c r="H242" s="297">
        <v>1</v>
      </c>
      <c r="I242" s="298"/>
      <c r="J242" s="299">
        <f>ROUND(I242*H242,2)</f>
        <v>0</v>
      </c>
      <c r="K242" s="295" t="s">
        <v>1</v>
      </c>
      <c r="L242" s="300"/>
      <c r="M242" s="301" t="s">
        <v>1</v>
      </c>
      <c r="N242" s="302" t="s">
        <v>41</v>
      </c>
      <c r="O242" s="92"/>
      <c r="P242" s="245">
        <f>O242*H242</f>
        <v>0</v>
      </c>
      <c r="Q242" s="245">
        <v>0</v>
      </c>
      <c r="R242" s="245">
        <f>Q242*H242</f>
        <v>0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198</v>
      </c>
      <c r="AT242" s="247" t="s">
        <v>375</v>
      </c>
      <c r="AU242" s="247" t="s">
        <v>86</v>
      </c>
      <c r="AY242" s="18" t="s">
        <v>177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84</v>
      </c>
      <c r="BK242" s="248">
        <f>ROUND(I242*H242,2)</f>
        <v>0</v>
      </c>
      <c r="BL242" s="18" t="s">
        <v>184</v>
      </c>
      <c r="BM242" s="247" t="s">
        <v>396</v>
      </c>
    </row>
    <row r="243" s="2" customFormat="1" ht="16.5" customHeight="1">
      <c r="A243" s="39"/>
      <c r="B243" s="40"/>
      <c r="C243" s="293" t="s">
        <v>401</v>
      </c>
      <c r="D243" s="293" t="s">
        <v>375</v>
      </c>
      <c r="E243" s="294" t="s">
        <v>1154</v>
      </c>
      <c r="F243" s="295" t="s">
        <v>1155</v>
      </c>
      <c r="G243" s="296" t="s">
        <v>876</v>
      </c>
      <c r="H243" s="297">
        <v>1</v>
      </c>
      <c r="I243" s="298"/>
      <c r="J243" s="299">
        <f>ROUND(I243*H243,2)</f>
        <v>0</v>
      </c>
      <c r="K243" s="295" t="s">
        <v>1</v>
      </c>
      <c r="L243" s="300"/>
      <c r="M243" s="301" t="s">
        <v>1</v>
      </c>
      <c r="N243" s="302" t="s">
        <v>41</v>
      </c>
      <c r="O243" s="92"/>
      <c r="P243" s="245">
        <f>O243*H243</f>
        <v>0</v>
      </c>
      <c r="Q243" s="245">
        <v>0</v>
      </c>
      <c r="R243" s="245">
        <f>Q243*H243</f>
        <v>0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198</v>
      </c>
      <c r="AT243" s="247" t="s">
        <v>375</v>
      </c>
      <c r="AU243" s="247" t="s">
        <v>86</v>
      </c>
      <c r="AY243" s="18" t="s">
        <v>177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84</v>
      </c>
      <c r="BK243" s="248">
        <f>ROUND(I243*H243,2)</f>
        <v>0</v>
      </c>
      <c r="BL243" s="18" t="s">
        <v>184</v>
      </c>
      <c r="BM243" s="247" t="s">
        <v>404</v>
      </c>
    </row>
    <row r="244" s="2" customFormat="1" ht="21.75" customHeight="1">
      <c r="A244" s="39"/>
      <c r="B244" s="40"/>
      <c r="C244" s="236" t="s">
        <v>295</v>
      </c>
      <c r="D244" s="236" t="s">
        <v>179</v>
      </c>
      <c r="E244" s="237" t="s">
        <v>1156</v>
      </c>
      <c r="F244" s="238" t="s">
        <v>1157</v>
      </c>
      <c r="G244" s="239" t="s">
        <v>288</v>
      </c>
      <c r="H244" s="240">
        <v>1</v>
      </c>
      <c r="I244" s="241"/>
      <c r="J244" s="242">
        <f>ROUND(I244*H244,2)</f>
        <v>0</v>
      </c>
      <c r="K244" s="238" t="s">
        <v>183</v>
      </c>
      <c r="L244" s="45"/>
      <c r="M244" s="243" t="s">
        <v>1</v>
      </c>
      <c r="N244" s="244" t="s">
        <v>41</v>
      </c>
      <c r="O244" s="92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7" t="s">
        <v>184</v>
      </c>
      <c r="AT244" s="247" t="s">
        <v>179</v>
      </c>
      <c r="AU244" s="247" t="s">
        <v>86</v>
      </c>
      <c r="AY244" s="18" t="s">
        <v>177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8" t="s">
        <v>84</v>
      </c>
      <c r="BK244" s="248">
        <f>ROUND(I244*H244,2)</f>
        <v>0</v>
      </c>
      <c r="BL244" s="18" t="s">
        <v>184</v>
      </c>
      <c r="BM244" s="247" t="s">
        <v>409</v>
      </c>
    </row>
    <row r="245" s="2" customFormat="1" ht="16.5" customHeight="1">
      <c r="A245" s="39"/>
      <c r="B245" s="40"/>
      <c r="C245" s="293" t="s">
        <v>411</v>
      </c>
      <c r="D245" s="293" t="s">
        <v>375</v>
      </c>
      <c r="E245" s="294" t="s">
        <v>1158</v>
      </c>
      <c r="F245" s="295" t="s">
        <v>1159</v>
      </c>
      <c r="G245" s="296" t="s">
        <v>288</v>
      </c>
      <c r="H245" s="297">
        <v>1</v>
      </c>
      <c r="I245" s="298"/>
      <c r="J245" s="299">
        <f>ROUND(I245*H245,2)</f>
        <v>0</v>
      </c>
      <c r="K245" s="295" t="s">
        <v>183</v>
      </c>
      <c r="L245" s="300"/>
      <c r="M245" s="301" t="s">
        <v>1</v>
      </c>
      <c r="N245" s="302" t="s">
        <v>41</v>
      </c>
      <c r="O245" s="92"/>
      <c r="P245" s="245">
        <f>O245*H245</f>
        <v>0</v>
      </c>
      <c r="Q245" s="245">
        <v>0</v>
      </c>
      <c r="R245" s="245">
        <f>Q245*H245</f>
        <v>0</v>
      </c>
      <c r="S245" s="245">
        <v>0</v>
      </c>
      <c r="T245" s="24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7" t="s">
        <v>198</v>
      </c>
      <c r="AT245" s="247" t="s">
        <v>375</v>
      </c>
      <c r="AU245" s="247" t="s">
        <v>86</v>
      </c>
      <c r="AY245" s="18" t="s">
        <v>177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8" t="s">
        <v>84</v>
      </c>
      <c r="BK245" s="248">
        <f>ROUND(I245*H245,2)</f>
        <v>0</v>
      </c>
      <c r="BL245" s="18" t="s">
        <v>184</v>
      </c>
      <c r="BM245" s="247" t="s">
        <v>414</v>
      </c>
    </row>
    <row r="246" s="2" customFormat="1" ht="21.75" customHeight="1">
      <c r="A246" s="39"/>
      <c r="B246" s="40"/>
      <c r="C246" s="236" t="s">
        <v>300</v>
      </c>
      <c r="D246" s="236" t="s">
        <v>179</v>
      </c>
      <c r="E246" s="237" t="s">
        <v>1160</v>
      </c>
      <c r="F246" s="238" t="s">
        <v>1161</v>
      </c>
      <c r="G246" s="239" t="s">
        <v>288</v>
      </c>
      <c r="H246" s="240">
        <v>1</v>
      </c>
      <c r="I246" s="241"/>
      <c r="J246" s="242">
        <f>ROUND(I246*H246,2)</f>
        <v>0</v>
      </c>
      <c r="K246" s="238" t="s">
        <v>1</v>
      </c>
      <c r="L246" s="45"/>
      <c r="M246" s="243" t="s">
        <v>1</v>
      </c>
      <c r="N246" s="244" t="s">
        <v>41</v>
      </c>
      <c r="O246" s="92"/>
      <c r="P246" s="245">
        <f>O246*H246</f>
        <v>0</v>
      </c>
      <c r="Q246" s="245">
        <v>0</v>
      </c>
      <c r="R246" s="245">
        <f>Q246*H246</f>
        <v>0</v>
      </c>
      <c r="S246" s="245">
        <v>0</v>
      </c>
      <c r="T246" s="24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7" t="s">
        <v>184</v>
      </c>
      <c r="AT246" s="247" t="s">
        <v>179</v>
      </c>
      <c r="AU246" s="247" t="s">
        <v>86</v>
      </c>
      <c r="AY246" s="18" t="s">
        <v>177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8" t="s">
        <v>84</v>
      </c>
      <c r="BK246" s="248">
        <f>ROUND(I246*H246,2)</f>
        <v>0</v>
      </c>
      <c r="BL246" s="18" t="s">
        <v>184</v>
      </c>
      <c r="BM246" s="247" t="s">
        <v>419</v>
      </c>
    </row>
    <row r="247" s="2" customFormat="1" ht="21.75" customHeight="1">
      <c r="A247" s="39"/>
      <c r="B247" s="40"/>
      <c r="C247" s="236" t="s">
        <v>421</v>
      </c>
      <c r="D247" s="236" t="s">
        <v>179</v>
      </c>
      <c r="E247" s="237" t="s">
        <v>1162</v>
      </c>
      <c r="F247" s="238" t="s">
        <v>1163</v>
      </c>
      <c r="G247" s="239" t="s">
        <v>429</v>
      </c>
      <c r="H247" s="240">
        <v>44.200000000000003</v>
      </c>
      <c r="I247" s="241"/>
      <c r="J247" s="242">
        <f>ROUND(I247*H247,2)</f>
        <v>0</v>
      </c>
      <c r="K247" s="238" t="s">
        <v>183</v>
      </c>
      <c r="L247" s="45"/>
      <c r="M247" s="243" t="s">
        <v>1</v>
      </c>
      <c r="N247" s="244" t="s">
        <v>41</v>
      </c>
      <c r="O247" s="92"/>
      <c r="P247" s="245">
        <f>O247*H247</f>
        <v>0</v>
      </c>
      <c r="Q247" s="245">
        <v>0</v>
      </c>
      <c r="R247" s="245">
        <f>Q247*H247</f>
        <v>0</v>
      </c>
      <c r="S247" s="245">
        <v>0</v>
      </c>
      <c r="T247" s="24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7" t="s">
        <v>184</v>
      </c>
      <c r="AT247" s="247" t="s">
        <v>179</v>
      </c>
      <c r="AU247" s="247" t="s">
        <v>86</v>
      </c>
      <c r="AY247" s="18" t="s">
        <v>177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8" t="s">
        <v>84</v>
      </c>
      <c r="BK247" s="248">
        <f>ROUND(I247*H247,2)</f>
        <v>0</v>
      </c>
      <c r="BL247" s="18" t="s">
        <v>184</v>
      </c>
      <c r="BM247" s="247" t="s">
        <v>424</v>
      </c>
    </row>
    <row r="248" s="2" customFormat="1" ht="16.5" customHeight="1">
      <c r="A248" s="39"/>
      <c r="B248" s="40"/>
      <c r="C248" s="236" t="s">
        <v>306</v>
      </c>
      <c r="D248" s="236" t="s">
        <v>179</v>
      </c>
      <c r="E248" s="237" t="s">
        <v>1164</v>
      </c>
      <c r="F248" s="238" t="s">
        <v>1165</v>
      </c>
      <c r="G248" s="239" t="s">
        <v>429</v>
      </c>
      <c r="H248" s="240">
        <v>44.200000000000003</v>
      </c>
      <c r="I248" s="241"/>
      <c r="J248" s="242">
        <f>ROUND(I248*H248,2)</f>
        <v>0</v>
      </c>
      <c r="K248" s="238" t="s">
        <v>183</v>
      </c>
      <c r="L248" s="45"/>
      <c r="M248" s="243" t="s">
        <v>1</v>
      </c>
      <c r="N248" s="244" t="s">
        <v>41</v>
      </c>
      <c r="O248" s="92"/>
      <c r="P248" s="245">
        <f>O248*H248</f>
        <v>0</v>
      </c>
      <c r="Q248" s="245">
        <v>0</v>
      </c>
      <c r="R248" s="245">
        <f>Q248*H248</f>
        <v>0</v>
      </c>
      <c r="S248" s="245">
        <v>0</v>
      </c>
      <c r="T248" s="24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7" t="s">
        <v>184</v>
      </c>
      <c r="AT248" s="247" t="s">
        <v>179</v>
      </c>
      <c r="AU248" s="247" t="s">
        <v>86</v>
      </c>
      <c r="AY248" s="18" t="s">
        <v>177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8" t="s">
        <v>84</v>
      </c>
      <c r="BK248" s="248">
        <f>ROUND(I248*H248,2)</f>
        <v>0</v>
      </c>
      <c r="BL248" s="18" t="s">
        <v>184</v>
      </c>
      <c r="BM248" s="247" t="s">
        <v>430</v>
      </c>
    </row>
    <row r="249" s="2" customFormat="1" ht="33" customHeight="1">
      <c r="A249" s="39"/>
      <c r="B249" s="40"/>
      <c r="C249" s="236" t="s">
        <v>434</v>
      </c>
      <c r="D249" s="236" t="s">
        <v>179</v>
      </c>
      <c r="E249" s="237" t="s">
        <v>1166</v>
      </c>
      <c r="F249" s="238" t="s">
        <v>1167</v>
      </c>
      <c r="G249" s="239" t="s">
        <v>288</v>
      </c>
      <c r="H249" s="240">
        <v>1</v>
      </c>
      <c r="I249" s="241"/>
      <c r="J249" s="242">
        <f>ROUND(I249*H249,2)</f>
        <v>0</v>
      </c>
      <c r="K249" s="238" t="s">
        <v>183</v>
      </c>
      <c r="L249" s="45"/>
      <c r="M249" s="243" t="s">
        <v>1</v>
      </c>
      <c r="N249" s="244" t="s">
        <v>41</v>
      </c>
      <c r="O249" s="92"/>
      <c r="P249" s="245">
        <f>O249*H249</f>
        <v>0</v>
      </c>
      <c r="Q249" s="245">
        <v>0</v>
      </c>
      <c r="R249" s="245">
        <f>Q249*H249</f>
        <v>0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184</v>
      </c>
      <c r="AT249" s="247" t="s">
        <v>179</v>
      </c>
      <c r="AU249" s="247" t="s">
        <v>86</v>
      </c>
      <c r="AY249" s="18" t="s">
        <v>177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84</v>
      </c>
      <c r="BK249" s="248">
        <f>ROUND(I249*H249,2)</f>
        <v>0</v>
      </c>
      <c r="BL249" s="18" t="s">
        <v>184</v>
      </c>
      <c r="BM249" s="247" t="s">
        <v>435</v>
      </c>
    </row>
    <row r="250" s="2" customFormat="1" ht="21.75" customHeight="1">
      <c r="A250" s="39"/>
      <c r="B250" s="40"/>
      <c r="C250" s="293" t="s">
        <v>312</v>
      </c>
      <c r="D250" s="293" t="s">
        <v>375</v>
      </c>
      <c r="E250" s="294" t="s">
        <v>1168</v>
      </c>
      <c r="F250" s="295" t="s">
        <v>1169</v>
      </c>
      <c r="G250" s="296" t="s">
        <v>288</v>
      </c>
      <c r="H250" s="297">
        <v>1</v>
      </c>
      <c r="I250" s="298"/>
      <c r="J250" s="299">
        <f>ROUND(I250*H250,2)</f>
        <v>0</v>
      </c>
      <c r="K250" s="295" t="s">
        <v>183</v>
      </c>
      <c r="L250" s="300"/>
      <c r="M250" s="301" t="s">
        <v>1</v>
      </c>
      <c r="N250" s="302" t="s">
        <v>41</v>
      </c>
      <c r="O250" s="92"/>
      <c r="P250" s="245">
        <f>O250*H250</f>
        <v>0</v>
      </c>
      <c r="Q250" s="245">
        <v>0</v>
      </c>
      <c r="R250" s="245">
        <f>Q250*H250</f>
        <v>0</v>
      </c>
      <c r="S250" s="245">
        <v>0</v>
      </c>
      <c r="T250" s="24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7" t="s">
        <v>198</v>
      </c>
      <c r="AT250" s="247" t="s">
        <v>375</v>
      </c>
      <c r="AU250" s="247" t="s">
        <v>86</v>
      </c>
      <c r="AY250" s="18" t="s">
        <v>177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8" t="s">
        <v>84</v>
      </c>
      <c r="BK250" s="248">
        <f>ROUND(I250*H250,2)</f>
        <v>0</v>
      </c>
      <c r="BL250" s="18" t="s">
        <v>184</v>
      </c>
      <c r="BM250" s="247" t="s">
        <v>439</v>
      </c>
    </row>
    <row r="251" s="2" customFormat="1" ht="33" customHeight="1">
      <c r="A251" s="39"/>
      <c r="B251" s="40"/>
      <c r="C251" s="236" t="s">
        <v>440</v>
      </c>
      <c r="D251" s="236" t="s">
        <v>179</v>
      </c>
      <c r="E251" s="237" t="s">
        <v>1170</v>
      </c>
      <c r="F251" s="238" t="s">
        <v>1171</v>
      </c>
      <c r="G251" s="239" t="s">
        <v>288</v>
      </c>
      <c r="H251" s="240">
        <v>1</v>
      </c>
      <c r="I251" s="241"/>
      <c r="J251" s="242">
        <f>ROUND(I251*H251,2)</f>
        <v>0</v>
      </c>
      <c r="K251" s="238" t="s">
        <v>183</v>
      </c>
      <c r="L251" s="45"/>
      <c r="M251" s="243" t="s">
        <v>1</v>
      </c>
      <c r="N251" s="244" t="s">
        <v>41</v>
      </c>
      <c r="O251" s="92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7" t="s">
        <v>184</v>
      </c>
      <c r="AT251" s="247" t="s">
        <v>179</v>
      </c>
      <c r="AU251" s="247" t="s">
        <v>86</v>
      </c>
      <c r="AY251" s="18" t="s">
        <v>177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8" t="s">
        <v>84</v>
      </c>
      <c r="BK251" s="248">
        <f>ROUND(I251*H251,2)</f>
        <v>0</v>
      </c>
      <c r="BL251" s="18" t="s">
        <v>184</v>
      </c>
      <c r="BM251" s="247" t="s">
        <v>443</v>
      </c>
    </row>
    <row r="252" s="2" customFormat="1" ht="21.75" customHeight="1">
      <c r="A252" s="39"/>
      <c r="B252" s="40"/>
      <c r="C252" s="293" t="s">
        <v>319</v>
      </c>
      <c r="D252" s="293" t="s">
        <v>375</v>
      </c>
      <c r="E252" s="294" t="s">
        <v>1172</v>
      </c>
      <c r="F252" s="295" t="s">
        <v>1173</v>
      </c>
      <c r="G252" s="296" t="s">
        <v>288</v>
      </c>
      <c r="H252" s="297">
        <v>1</v>
      </c>
      <c r="I252" s="298"/>
      <c r="J252" s="299">
        <f>ROUND(I252*H252,2)</f>
        <v>0</v>
      </c>
      <c r="K252" s="295" t="s">
        <v>183</v>
      </c>
      <c r="L252" s="300"/>
      <c r="M252" s="301" t="s">
        <v>1</v>
      </c>
      <c r="N252" s="302" t="s">
        <v>41</v>
      </c>
      <c r="O252" s="92"/>
      <c r="P252" s="245">
        <f>O252*H252</f>
        <v>0</v>
      </c>
      <c r="Q252" s="245">
        <v>0</v>
      </c>
      <c r="R252" s="245">
        <f>Q252*H252</f>
        <v>0</v>
      </c>
      <c r="S252" s="245">
        <v>0</v>
      </c>
      <c r="T252" s="24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7" t="s">
        <v>198</v>
      </c>
      <c r="AT252" s="247" t="s">
        <v>375</v>
      </c>
      <c r="AU252" s="247" t="s">
        <v>86</v>
      </c>
      <c r="AY252" s="18" t="s">
        <v>177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8" t="s">
        <v>84</v>
      </c>
      <c r="BK252" s="248">
        <f>ROUND(I252*H252,2)</f>
        <v>0</v>
      </c>
      <c r="BL252" s="18" t="s">
        <v>184</v>
      </c>
      <c r="BM252" s="247" t="s">
        <v>448</v>
      </c>
    </row>
    <row r="253" s="2" customFormat="1" ht="21.75" customHeight="1">
      <c r="A253" s="39"/>
      <c r="B253" s="40"/>
      <c r="C253" s="293" t="s">
        <v>451</v>
      </c>
      <c r="D253" s="293" t="s">
        <v>375</v>
      </c>
      <c r="E253" s="294" t="s">
        <v>1174</v>
      </c>
      <c r="F253" s="295" t="s">
        <v>1175</v>
      </c>
      <c r="G253" s="296" t="s">
        <v>288</v>
      </c>
      <c r="H253" s="297">
        <v>1</v>
      </c>
      <c r="I253" s="298"/>
      <c r="J253" s="299">
        <f>ROUND(I253*H253,2)</f>
        <v>0</v>
      </c>
      <c r="K253" s="295" t="s">
        <v>183</v>
      </c>
      <c r="L253" s="300"/>
      <c r="M253" s="301" t="s">
        <v>1</v>
      </c>
      <c r="N253" s="302" t="s">
        <v>41</v>
      </c>
      <c r="O253" s="92"/>
      <c r="P253" s="245">
        <f>O253*H253</f>
        <v>0</v>
      </c>
      <c r="Q253" s="245">
        <v>0</v>
      </c>
      <c r="R253" s="245">
        <f>Q253*H253</f>
        <v>0</v>
      </c>
      <c r="S253" s="245">
        <v>0</v>
      </c>
      <c r="T253" s="24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7" t="s">
        <v>198</v>
      </c>
      <c r="AT253" s="247" t="s">
        <v>375</v>
      </c>
      <c r="AU253" s="247" t="s">
        <v>86</v>
      </c>
      <c r="AY253" s="18" t="s">
        <v>177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8" t="s">
        <v>84</v>
      </c>
      <c r="BK253" s="248">
        <f>ROUND(I253*H253,2)</f>
        <v>0</v>
      </c>
      <c r="BL253" s="18" t="s">
        <v>184</v>
      </c>
      <c r="BM253" s="247" t="s">
        <v>454</v>
      </c>
    </row>
    <row r="254" s="2" customFormat="1" ht="16.5" customHeight="1">
      <c r="A254" s="39"/>
      <c r="B254" s="40"/>
      <c r="C254" s="293" t="s">
        <v>328</v>
      </c>
      <c r="D254" s="293" t="s">
        <v>375</v>
      </c>
      <c r="E254" s="294" t="s">
        <v>1176</v>
      </c>
      <c r="F254" s="295" t="s">
        <v>1177</v>
      </c>
      <c r="G254" s="296" t="s">
        <v>288</v>
      </c>
      <c r="H254" s="297">
        <v>2</v>
      </c>
      <c r="I254" s="298"/>
      <c r="J254" s="299">
        <f>ROUND(I254*H254,2)</f>
        <v>0</v>
      </c>
      <c r="K254" s="295" t="s">
        <v>183</v>
      </c>
      <c r="L254" s="300"/>
      <c r="M254" s="301" t="s">
        <v>1</v>
      </c>
      <c r="N254" s="302" t="s">
        <v>41</v>
      </c>
      <c r="O254" s="92"/>
      <c r="P254" s="245">
        <f>O254*H254</f>
        <v>0</v>
      </c>
      <c r="Q254" s="245">
        <v>0</v>
      </c>
      <c r="R254" s="245">
        <f>Q254*H254</f>
        <v>0</v>
      </c>
      <c r="S254" s="245">
        <v>0</v>
      </c>
      <c r="T254" s="24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7" t="s">
        <v>198</v>
      </c>
      <c r="AT254" s="247" t="s">
        <v>375</v>
      </c>
      <c r="AU254" s="247" t="s">
        <v>86</v>
      </c>
      <c r="AY254" s="18" t="s">
        <v>177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8" t="s">
        <v>84</v>
      </c>
      <c r="BK254" s="248">
        <f>ROUND(I254*H254,2)</f>
        <v>0</v>
      </c>
      <c r="BL254" s="18" t="s">
        <v>184</v>
      </c>
      <c r="BM254" s="247" t="s">
        <v>457</v>
      </c>
    </row>
    <row r="255" s="2" customFormat="1" ht="21.75" customHeight="1">
      <c r="A255" s="39"/>
      <c r="B255" s="40"/>
      <c r="C255" s="236" t="s">
        <v>459</v>
      </c>
      <c r="D255" s="236" t="s">
        <v>179</v>
      </c>
      <c r="E255" s="237" t="s">
        <v>1178</v>
      </c>
      <c r="F255" s="238" t="s">
        <v>1179</v>
      </c>
      <c r="G255" s="239" t="s">
        <v>288</v>
      </c>
      <c r="H255" s="240">
        <v>1</v>
      </c>
      <c r="I255" s="241"/>
      <c r="J255" s="242">
        <f>ROUND(I255*H255,2)</f>
        <v>0</v>
      </c>
      <c r="K255" s="238" t="s">
        <v>183</v>
      </c>
      <c r="L255" s="45"/>
      <c r="M255" s="243" t="s">
        <v>1</v>
      </c>
      <c r="N255" s="244" t="s">
        <v>41</v>
      </c>
      <c r="O255" s="92"/>
      <c r="P255" s="245">
        <f>O255*H255</f>
        <v>0</v>
      </c>
      <c r="Q255" s="245">
        <v>0</v>
      </c>
      <c r="R255" s="245">
        <f>Q255*H255</f>
        <v>0</v>
      </c>
      <c r="S255" s="245">
        <v>0</v>
      </c>
      <c r="T255" s="24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7" t="s">
        <v>184</v>
      </c>
      <c r="AT255" s="247" t="s">
        <v>179</v>
      </c>
      <c r="AU255" s="247" t="s">
        <v>86</v>
      </c>
      <c r="AY255" s="18" t="s">
        <v>177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8" t="s">
        <v>84</v>
      </c>
      <c r="BK255" s="248">
        <f>ROUND(I255*H255,2)</f>
        <v>0</v>
      </c>
      <c r="BL255" s="18" t="s">
        <v>184</v>
      </c>
      <c r="BM255" s="247" t="s">
        <v>462</v>
      </c>
    </row>
    <row r="256" s="2" customFormat="1" ht="21.75" customHeight="1">
      <c r="A256" s="39"/>
      <c r="B256" s="40"/>
      <c r="C256" s="293" t="s">
        <v>331</v>
      </c>
      <c r="D256" s="293" t="s">
        <v>375</v>
      </c>
      <c r="E256" s="294" t="s">
        <v>1180</v>
      </c>
      <c r="F256" s="295" t="s">
        <v>1181</v>
      </c>
      <c r="G256" s="296" t="s">
        <v>288</v>
      </c>
      <c r="H256" s="297">
        <v>1</v>
      </c>
      <c r="I256" s="298"/>
      <c r="J256" s="299">
        <f>ROUND(I256*H256,2)</f>
        <v>0</v>
      </c>
      <c r="K256" s="295" t="s">
        <v>183</v>
      </c>
      <c r="L256" s="300"/>
      <c r="M256" s="301" t="s">
        <v>1</v>
      </c>
      <c r="N256" s="302" t="s">
        <v>41</v>
      </c>
      <c r="O256" s="92"/>
      <c r="P256" s="245">
        <f>O256*H256</f>
        <v>0</v>
      </c>
      <c r="Q256" s="245">
        <v>0</v>
      </c>
      <c r="R256" s="245">
        <f>Q256*H256</f>
        <v>0</v>
      </c>
      <c r="S256" s="245">
        <v>0</v>
      </c>
      <c r="T256" s="24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7" t="s">
        <v>198</v>
      </c>
      <c r="AT256" s="247" t="s">
        <v>375</v>
      </c>
      <c r="AU256" s="247" t="s">
        <v>86</v>
      </c>
      <c r="AY256" s="18" t="s">
        <v>177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8" t="s">
        <v>84</v>
      </c>
      <c r="BK256" s="248">
        <f>ROUND(I256*H256,2)</f>
        <v>0</v>
      </c>
      <c r="BL256" s="18" t="s">
        <v>184</v>
      </c>
      <c r="BM256" s="247" t="s">
        <v>464</v>
      </c>
    </row>
    <row r="257" s="2" customFormat="1" ht="33" customHeight="1">
      <c r="A257" s="39"/>
      <c r="B257" s="40"/>
      <c r="C257" s="236" t="s">
        <v>466</v>
      </c>
      <c r="D257" s="236" t="s">
        <v>179</v>
      </c>
      <c r="E257" s="237" t="s">
        <v>1182</v>
      </c>
      <c r="F257" s="238" t="s">
        <v>1183</v>
      </c>
      <c r="G257" s="239" t="s">
        <v>288</v>
      </c>
      <c r="H257" s="240">
        <v>1</v>
      </c>
      <c r="I257" s="241"/>
      <c r="J257" s="242">
        <f>ROUND(I257*H257,2)</f>
        <v>0</v>
      </c>
      <c r="K257" s="238" t="s">
        <v>183</v>
      </c>
      <c r="L257" s="45"/>
      <c r="M257" s="243" t="s">
        <v>1</v>
      </c>
      <c r="N257" s="244" t="s">
        <v>41</v>
      </c>
      <c r="O257" s="92"/>
      <c r="P257" s="245">
        <f>O257*H257</f>
        <v>0</v>
      </c>
      <c r="Q257" s="245">
        <v>0</v>
      </c>
      <c r="R257" s="245">
        <f>Q257*H257</f>
        <v>0</v>
      </c>
      <c r="S257" s="245">
        <v>0</v>
      </c>
      <c r="T257" s="24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7" t="s">
        <v>184</v>
      </c>
      <c r="AT257" s="247" t="s">
        <v>179</v>
      </c>
      <c r="AU257" s="247" t="s">
        <v>86</v>
      </c>
      <c r="AY257" s="18" t="s">
        <v>177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8" t="s">
        <v>84</v>
      </c>
      <c r="BK257" s="248">
        <f>ROUND(I257*H257,2)</f>
        <v>0</v>
      </c>
      <c r="BL257" s="18" t="s">
        <v>184</v>
      </c>
      <c r="BM257" s="247" t="s">
        <v>469</v>
      </c>
    </row>
    <row r="258" s="2" customFormat="1" ht="21.75" customHeight="1">
      <c r="A258" s="39"/>
      <c r="B258" s="40"/>
      <c r="C258" s="236" t="s">
        <v>337</v>
      </c>
      <c r="D258" s="236" t="s">
        <v>179</v>
      </c>
      <c r="E258" s="237" t="s">
        <v>1184</v>
      </c>
      <c r="F258" s="238" t="s">
        <v>1185</v>
      </c>
      <c r="G258" s="239" t="s">
        <v>288</v>
      </c>
      <c r="H258" s="240">
        <v>2</v>
      </c>
      <c r="I258" s="241"/>
      <c r="J258" s="242">
        <f>ROUND(I258*H258,2)</f>
        <v>0</v>
      </c>
      <c r="K258" s="238" t="s">
        <v>183</v>
      </c>
      <c r="L258" s="45"/>
      <c r="M258" s="243" t="s">
        <v>1</v>
      </c>
      <c r="N258" s="244" t="s">
        <v>41</v>
      </c>
      <c r="O258" s="92"/>
      <c r="P258" s="245">
        <f>O258*H258</f>
        <v>0</v>
      </c>
      <c r="Q258" s="245">
        <v>0</v>
      </c>
      <c r="R258" s="245">
        <f>Q258*H258</f>
        <v>0</v>
      </c>
      <c r="S258" s="245">
        <v>0</v>
      </c>
      <c r="T258" s="24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7" t="s">
        <v>184</v>
      </c>
      <c r="AT258" s="247" t="s">
        <v>179</v>
      </c>
      <c r="AU258" s="247" t="s">
        <v>86</v>
      </c>
      <c r="AY258" s="18" t="s">
        <v>177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8" t="s">
        <v>84</v>
      </c>
      <c r="BK258" s="248">
        <f>ROUND(I258*H258,2)</f>
        <v>0</v>
      </c>
      <c r="BL258" s="18" t="s">
        <v>184</v>
      </c>
      <c r="BM258" s="247" t="s">
        <v>473</v>
      </c>
    </row>
    <row r="259" s="2" customFormat="1" ht="21.75" customHeight="1">
      <c r="A259" s="39"/>
      <c r="B259" s="40"/>
      <c r="C259" s="236" t="s">
        <v>474</v>
      </c>
      <c r="D259" s="236" t="s">
        <v>179</v>
      </c>
      <c r="E259" s="237" t="s">
        <v>1186</v>
      </c>
      <c r="F259" s="238" t="s">
        <v>1187</v>
      </c>
      <c r="G259" s="239" t="s">
        <v>429</v>
      </c>
      <c r="H259" s="240">
        <v>1</v>
      </c>
      <c r="I259" s="241"/>
      <c r="J259" s="242">
        <f>ROUND(I259*H259,2)</f>
        <v>0</v>
      </c>
      <c r="K259" s="238" t="s">
        <v>183</v>
      </c>
      <c r="L259" s="45"/>
      <c r="M259" s="243" t="s">
        <v>1</v>
      </c>
      <c r="N259" s="244" t="s">
        <v>41</v>
      </c>
      <c r="O259" s="92"/>
      <c r="P259" s="245">
        <f>O259*H259</f>
        <v>0</v>
      </c>
      <c r="Q259" s="245">
        <v>0</v>
      </c>
      <c r="R259" s="245">
        <f>Q259*H259</f>
        <v>0</v>
      </c>
      <c r="S259" s="245">
        <v>0</v>
      </c>
      <c r="T259" s="24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7" t="s">
        <v>184</v>
      </c>
      <c r="AT259" s="247" t="s">
        <v>179</v>
      </c>
      <c r="AU259" s="247" t="s">
        <v>86</v>
      </c>
      <c r="AY259" s="18" t="s">
        <v>177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8" t="s">
        <v>84</v>
      </c>
      <c r="BK259" s="248">
        <f>ROUND(I259*H259,2)</f>
        <v>0</v>
      </c>
      <c r="BL259" s="18" t="s">
        <v>184</v>
      </c>
      <c r="BM259" s="247" t="s">
        <v>477</v>
      </c>
    </row>
    <row r="260" s="2" customFormat="1" ht="21.75" customHeight="1">
      <c r="A260" s="39"/>
      <c r="B260" s="40"/>
      <c r="C260" s="293" t="s">
        <v>343</v>
      </c>
      <c r="D260" s="293" t="s">
        <v>375</v>
      </c>
      <c r="E260" s="294" t="s">
        <v>1188</v>
      </c>
      <c r="F260" s="295" t="s">
        <v>1189</v>
      </c>
      <c r="G260" s="296" t="s">
        <v>429</v>
      </c>
      <c r="H260" s="297">
        <v>0.25</v>
      </c>
      <c r="I260" s="298"/>
      <c r="J260" s="299">
        <f>ROUND(I260*H260,2)</f>
        <v>0</v>
      </c>
      <c r="K260" s="295" t="s">
        <v>183</v>
      </c>
      <c r="L260" s="300"/>
      <c r="M260" s="301" t="s">
        <v>1</v>
      </c>
      <c r="N260" s="302" t="s">
        <v>41</v>
      </c>
      <c r="O260" s="92"/>
      <c r="P260" s="245">
        <f>O260*H260</f>
        <v>0</v>
      </c>
      <c r="Q260" s="245">
        <v>0</v>
      </c>
      <c r="R260" s="245">
        <f>Q260*H260</f>
        <v>0</v>
      </c>
      <c r="S260" s="245">
        <v>0</v>
      </c>
      <c r="T260" s="24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7" t="s">
        <v>198</v>
      </c>
      <c r="AT260" s="247" t="s">
        <v>375</v>
      </c>
      <c r="AU260" s="247" t="s">
        <v>86</v>
      </c>
      <c r="AY260" s="18" t="s">
        <v>177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8" t="s">
        <v>84</v>
      </c>
      <c r="BK260" s="248">
        <f>ROUND(I260*H260,2)</f>
        <v>0</v>
      </c>
      <c r="BL260" s="18" t="s">
        <v>184</v>
      </c>
      <c r="BM260" s="247" t="s">
        <v>481</v>
      </c>
    </row>
    <row r="261" s="12" customFormat="1" ht="22.8" customHeight="1">
      <c r="A261" s="12"/>
      <c r="B261" s="220"/>
      <c r="C261" s="221"/>
      <c r="D261" s="222" t="s">
        <v>75</v>
      </c>
      <c r="E261" s="234" t="s">
        <v>219</v>
      </c>
      <c r="F261" s="234" t="s">
        <v>389</v>
      </c>
      <c r="G261" s="221"/>
      <c r="H261" s="221"/>
      <c r="I261" s="224"/>
      <c r="J261" s="235">
        <f>BK261</f>
        <v>0</v>
      </c>
      <c r="K261" s="221"/>
      <c r="L261" s="226"/>
      <c r="M261" s="227"/>
      <c r="N261" s="228"/>
      <c r="O261" s="228"/>
      <c r="P261" s="229">
        <f>SUM(P262:P266)</f>
        <v>0</v>
      </c>
      <c r="Q261" s="228"/>
      <c r="R261" s="229">
        <f>SUM(R262:R266)</f>
        <v>0</v>
      </c>
      <c r="S261" s="228"/>
      <c r="T261" s="230">
        <f>SUM(T262:T266)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31" t="s">
        <v>84</v>
      </c>
      <c r="AT261" s="232" t="s">
        <v>75</v>
      </c>
      <c r="AU261" s="232" t="s">
        <v>84</v>
      </c>
      <c r="AY261" s="231" t="s">
        <v>177</v>
      </c>
      <c r="BK261" s="233">
        <f>SUM(BK262:BK266)</f>
        <v>0</v>
      </c>
    </row>
    <row r="262" s="2" customFormat="1" ht="33" customHeight="1">
      <c r="A262" s="39"/>
      <c r="B262" s="40"/>
      <c r="C262" s="236" t="s">
        <v>482</v>
      </c>
      <c r="D262" s="236" t="s">
        <v>179</v>
      </c>
      <c r="E262" s="237" t="s">
        <v>1190</v>
      </c>
      <c r="F262" s="238" t="s">
        <v>1191</v>
      </c>
      <c r="G262" s="239" t="s">
        <v>429</v>
      </c>
      <c r="H262" s="240">
        <v>31.756</v>
      </c>
      <c r="I262" s="241"/>
      <c r="J262" s="242">
        <f>ROUND(I262*H262,2)</f>
        <v>0</v>
      </c>
      <c r="K262" s="238" t="s">
        <v>183</v>
      </c>
      <c r="L262" s="45"/>
      <c r="M262" s="243" t="s">
        <v>1</v>
      </c>
      <c r="N262" s="244" t="s">
        <v>41</v>
      </c>
      <c r="O262" s="92"/>
      <c r="P262" s="245">
        <f>O262*H262</f>
        <v>0</v>
      </c>
      <c r="Q262" s="245">
        <v>0</v>
      </c>
      <c r="R262" s="245">
        <f>Q262*H262</f>
        <v>0</v>
      </c>
      <c r="S262" s="245">
        <v>0</v>
      </c>
      <c r="T262" s="24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7" t="s">
        <v>184</v>
      </c>
      <c r="AT262" s="247" t="s">
        <v>179</v>
      </c>
      <c r="AU262" s="247" t="s">
        <v>86</v>
      </c>
      <c r="AY262" s="18" t="s">
        <v>177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8" t="s">
        <v>84</v>
      </c>
      <c r="BK262" s="248">
        <f>ROUND(I262*H262,2)</f>
        <v>0</v>
      </c>
      <c r="BL262" s="18" t="s">
        <v>184</v>
      </c>
      <c r="BM262" s="247" t="s">
        <v>485</v>
      </c>
    </row>
    <row r="263" s="2" customFormat="1" ht="21.75" customHeight="1">
      <c r="A263" s="39"/>
      <c r="B263" s="40"/>
      <c r="C263" s="236" t="s">
        <v>353</v>
      </c>
      <c r="D263" s="236" t="s">
        <v>179</v>
      </c>
      <c r="E263" s="237" t="s">
        <v>1192</v>
      </c>
      <c r="F263" s="238" t="s">
        <v>1193</v>
      </c>
      <c r="G263" s="239" t="s">
        <v>429</v>
      </c>
      <c r="H263" s="240">
        <v>31.756</v>
      </c>
      <c r="I263" s="241"/>
      <c r="J263" s="242">
        <f>ROUND(I263*H263,2)</f>
        <v>0</v>
      </c>
      <c r="K263" s="238" t="s">
        <v>183</v>
      </c>
      <c r="L263" s="45"/>
      <c r="M263" s="243" t="s">
        <v>1</v>
      </c>
      <c r="N263" s="244" t="s">
        <v>41</v>
      </c>
      <c r="O263" s="92"/>
      <c r="P263" s="245">
        <f>O263*H263</f>
        <v>0</v>
      </c>
      <c r="Q263" s="245">
        <v>0</v>
      </c>
      <c r="R263" s="245">
        <f>Q263*H263</f>
        <v>0</v>
      </c>
      <c r="S263" s="245">
        <v>0</v>
      </c>
      <c r="T263" s="24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7" t="s">
        <v>184</v>
      </c>
      <c r="AT263" s="247" t="s">
        <v>179</v>
      </c>
      <c r="AU263" s="247" t="s">
        <v>86</v>
      </c>
      <c r="AY263" s="18" t="s">
        <v>177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8" t="s">
        <v>84</v>
      </c>
      <c r="BK263" s="248">
        <f>ROUND(I263*H263,2)</f>
        <v>0</v>
      </c>
      <c r="BL263" s="18" t="s">
        <v>184</v>
      </c>
      <c r="BM263" s="247" t="s">
        <v>488</v>
      </c>
    </row>
    <row r="264" s="15" customFormat="1">
      <c r="A264" s="15"/>
      <c r="B264" s="272"/>
      <c r="C264" s="273"/>
      <c r="D264" s="251" t="s">
        <v>185</v>
      </c>
      <c r="E264" s="274" t="s">
        <v>1</v>
      </c>
      <c r="F264" s="275" t="s">
        <v>1036</v>
      </c>
      <c r="G264" s="273"/>
      <c r="H264" s="274" t="s">
        <v>1</v>
      </c>
      <c r="I264" s="276"/>
      <c r="J264" s="273"/>
      <c r="K264" s="273"/>
      <c r="L264" s="277"/>
      <c r="M264" s="278"/>
      <c r="N264" s="279"/>
      <c r="O264" s="279"/>
      <c r="P264" s="279"/>
      <c r="Q264" s="279"/>
      <c r="R264" s="279"/>
      <c r="S264" s="279"/>
      <c r="T264" s="28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81" t="s">
        <v>185</v>
      </c>
      <c r="AU264" s="281" t="s">
        <v>86</v>
      </c>
      <c r="AV264" s="15" t="s">
        <v>84</v>
      </c>
      <c r="AW264" s="15" t="s">
        <v>33</v>
      </c>
      <c r="AX264" s="15" t="s">
        <v>76</v>
      </c>
      <c r="AY264" s="281" t="s">
        <v>177</v>
      </c>
    </row>
    <row r="265" s="13" customFormat="1">
      <c r="A265" s="13"/>
      <c r="B265" s="249"/>
      <c r="C265" s="250"/>
      <c r="D265" s="251" t="s">
        <v>185</v>
      </c>
      <c r="E265" s="252" t="s">
        <v>1</v>
      </c>
      <c r="F265" s="253" t="s">
        <v>1194</v>
      </c>
      <c r="G265" s="250"/>
      <c r="H265" s="254">
        <v>31.756</v>
      </c>
      <c r="I265" s="255"/>
      <c r="J265" s="250"/>
      <c r="K265" s="250"/>
      <c r="L265" s="256"/>
      <c r="M265" s="257"/>
      <c r="N265" s="258"/>
      <c r="O265" s="258"/>
      <c r="P265" s="258"/>
      <c r="Q265" s="258"/>
      <c r="R265" s="258"/>
      <c r="S265" s="258"/>
      <c r="T265" s="25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0" t="s">
        <v>185</v>
      </c>
      <c r="AU265" s="260" t="s">
        <v>86</v>
      </c>
      <c r="AV265" s="13" t="s">
        <v>86</v>
      </c>
      <c r="AW265" s="13" t="s">
        <v>33</v>
      </c>
      <c r="AX265" s="13" t="s">
        <v>76</v>
      </c>
      <c r="AY265" s="260" t="s">
        <v>177</v>
      </c>
    </row>
    <row r="266" s="14" customFormat="1">
      <c r="A266" s="14"/>
      <c r="B266" s="261"/>
      <c r="C266" s="262"/>
      <c r="D266" s="251" t="s">
        <v>185</v>
      </c>
      <c r="E266" s="263" t="s">
        <v>1</v>
      </c>
      <c r="F266" s="264" t="s">
        <v>187</v>
      </c>
      <c r="G266" s="262"/>
      <c r="H266" s="265">
        <v>31.756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1" t="s">
        <v>185</v>
      </c>
      <c r="AU266" s="271" t="s">
        <v>86</v>
      </c>
      <c r="AV266" s="14" t="s">
        <v>184</v>
      </c>
      <c r="AW266" s="14" t="s">
        <v>33</v>
      </c>
      <c r="AX266" s="14" t="s">
        <v>84</v>
      </c>
      <c r="AY266" s="271" t="s">
        <v>177</v>
      </c>
    </row>
    <row r="267" s="12" customFormat="1" ht="22.8" customHeight="1">
      <c r="A267" s="12"/>
      <c r="B267" s="220"/>
      <c r="C267" s="221"/>
      <c r="D267" s="222" t="s">
        <v>75</v>
      </c>
      <c r="E267" s="234" t="s">
        <v>1195</v>
      </c>
      <c r="F267" s="234" t="s">
        <v>1196</v>
      </c>
      <c r="G267" s="221"/>
      <c r="H267" s="221"/>
      <c r="I267" s="224"/>
      <c r="J267" s="235">
        <f>BK267</f>
        <v>0</v>
      </c>
      <c r="K267" s="221"/>
      <c r="L267" s="226"/>
      <c r="M267" s="227"/>
      <c r="N267" s="228"/>
      <c r="O267" s="228"/>
      <c r="P267" s="229">
        <f>SUM(P268:P274)</f>
        <v>0</v>
      </c>
      <c r="Q267" s="228"/>
      <c r="R267" s="229">
        <f>SUM(R268:R274)</f>
        <v>0</v>
      </c>
      <c r="S267" s="228"/>
      <c r="T267" s="230">
        <f>SUM(T268:T274)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31" t="s">
        <v>84</v>
      </c>
      <c r="AT267" s="232" t="s">
        <v>75</v>
      </c>
      <c r="AU267" s="232" t="s">
        <v>84</v>
      </c>
      <c r="AY267" s="231" t="s">
        <v>177</v>
      </c>
      <c r="BK267" s="233">
        <f>SUM(BK268:BK274)</f>
        <v>0</v>
      </c>
    </row>
    <row r="268" s="2" customFormat="1" ht="33" customHeight="1">
      <c r="A268" s="39"/>
      <c r="B268" s="40"/>
      <c r="C268" s="236" t="s">
        <v>489</v>
      </c>
      <c r="D268" s="236" t="s">
        <v>179</v>
      </c>
      <c r="E268" s="237" t="s">
        <v>1197</v>
      </c>
      <c r="F268" s="238" t="s">
        <v>1198</v>
      </c>
      <c r="G268" s="239" t="s">
        <v>242</v>
      </c>
      <c r="H268" s="240">
        <v>38.212000000000003</v>
      </c>
      <c r="I268" s="241"/>
      <c r="J268" s="242">
        <f>ROUND(I268*H268,2)</f>
        <v>0</v>
      </c>
      <c r="K268" s="238" t="s">
        <v>183</v>
      </c>
      <c r="L268" s="45"/>
      <c r="M268" s="243" t="s">
        <v>1</v>
      </c>
      <c r="N268" s="244" t="s">
        <v>41</v>
      </c>
      <c r="O268" s="92"/>
      <c r="P268" s="245">
        <f>O268*H268</f>
        <v>0</v>
      </c>
      <c r="Q268" s="245">
        <v>0</v>
      </c>
      <c r="R268" s="245">
        <f>Q268*H268</f>
        <v>0</v>
      </c>
      <c r="S268" s="245">
        <v>0</v>
      </c>
      <c r="T268" s="24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7" t="s">
        <v>184</v>
      </c>
      <c r="AT268" s="247" t="s">
        <v>179</v>
      </c>
      <c r="AU268" s="247" t="s">
        <v>86</v>
      </c>
      <c r="AY268" s="18" t="s">
        <v>177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8" t="s">
        <v>84</v>
      </c>
      <c r="BK268" s="248">
        <f>ROUND(I268*H268,2)</f>
        <v>0</v>
      </c>
      <c r="BL268" s="18" t="s">
        <v>184</v>
      </c>
      <c r="BM268" s="247" t="s">
        <v>492</v>
      </c>
    </row>
    <row r="269" s="2" customFormat="1" ht="33" customHeight="1">
      <c r="A269" s="39"/>
      <c r="B269" s="40"/>
      <c r="C269" s="236" t="s">
        <v>356</v>
      </c>
      <c r="D269" s="236" t="s">
        <v>179</v>
      </c>
      <c r="E269" s="237" t="s">
        <v>1199</v>
      </c>
      <c r="F269" s="238" t="s">
        <v>1200</v>
      </c>
      <c r="G269" s="239" t="s">
        <v>242</v>
      </c>
      <c r="H269" s="240">
        <v>955.29999999999995</v>
      </c>
      <c r="I269" s="241"/>
      <c r="J269" s="242">
        <f>ROUND(I269*H269,2)</f>
        <v>0</v>
      </c>
      <c r="K269" s="238" t="s">
        <v>183</v>
      </c>
      <c r="L269" s="45"/>
      <c r="M269" s="243" t="s">
        <v>1</v>
      </c>
      <c r="N269" s="244" t="s">
        <v>41</v>
      </c>
      <c r="O269" s="92"/>
      <c r="P269" s="245">
        <f>O269*H269</f>
        <v>0</v>
      </c>
      <c r="Q269" s="245">
        <v>0</v>
      </c>
      <c r="R269" s="245">
        <f>Q269*H269</f>
        <v>0</v>
      </c>
      <c r="S269" s="245">
        <v>0</v>
      </c>
      <c r="T269" s="24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7" t="s">
        <v>184</v>
      </c>
      <c r="AT269" s="247" t="s">
        <v>179</v>
      </c>
      <c r="AU269" s="247" t="s">
        <v>86</v>
      </c>
      <c r="AY269" s="18" t="s">
        <v>177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8" t="s">
        <v>84</v>
      </c>
      <c r="BK269" s="248">
        <f>ROUND(I269*H269,2)</f>
        <v>0</v>
      </c>
      <c r="BL269" s="18" t="s">
        <v>184</v>
      </c>
      <c r="BM269" s="247" t="s">
        <v>497</v>
      </c>
    </row>
    <row r="270" s="13" customFormat="1">
      <c r="A270" s="13"/>
      <c r="B270" s="249"/>
      <c r="C270" s="250"/>
      <c r="D270" s="251" t="s">
        <v>185</v>
      </c>
      <c r="E270" s="252" t="s">
        <v>1</v>
      </c>
      <c r="F270" s="253" t="s">
        <v>1201</v>
      </c>
      <c r="G270" s="250"/>
      <c r="H270" s="254">
        <v>955.29999999999995</v>
      </c>
      <c r="I270" s="255"/>
      <c r="J270" s="250"/>
      <c r="K270" s="250"/>
      <c r="L270" s="256"/>
      <c r="M270" s="257"/>
      <c r="N270" s="258"/>
      <c r="O270" s="258"/>
      <c r="P270" s="258"/>
      <c r="Q270" s="258"/>
      <c r="R270" s="258"/>
      <c r="S270" s="258"/>
      <c r="T270" s="25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0" t="s">
        <v>185</v>
      </c>
      <c r="AU270" s="260" t="s">
        <v>86</v>
      </c>
      <c r="AV270" s="13" t="s">
        <v>86</v>
      </c>
      <c r="AW270" s="13" t="s">
        <v>33</v>
      </c>
      <c r="AX270" s="13" t="s">
        <v>76</v>
      </c>
      <c r="AY270" s="260" t="s">
        <v>177</v>
      </c>
    </row>
    <row r="271" s="14" customFormat="1">
      <c r="A271" s="14"/>
      <c r="B271" s="261"/>
      <c r="C271" s="262"/>
      <c r="D271" s="251" t="s">
        <v>185</v>
      </c>
      <c r="E271" s="263" t="s">
        <v>1</v>
      </c>
      <c r="F271" s="264" t="s">
        <v>187</v>
      </c>
      <c r="G271" s="262"/>
      <c r="H271" s="265">
        <v>955.29999999999995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1" t="s">
        <v>185</v>
      </c>
      <c r="AU271" s="271" t="s">
        <v>86</v>
      </c>
      <c r="AV271" s="14" t="s">
        <v>184</v>
      </c>
      <c r="AW271" s="14" t="s">
        <v>33</v>
      </c>
      <c r="AX271" s="14" t="s">
        <v>84</v>
      </c>
      <c r="AY271" s="271" t="s">
        <v>177</v>
      </c>
    </row>
    <row r="272" s="2" customFormat="1" ht="21.75" customHeight="1">
      <c r="A272" s="39"/>
      <c r="B272" s="40"/>
      <c r="C272" s="236" t="s">
        <v>499</v>
      </c>
      <c r="D272" s="236" t="s">
        <v>179</v>
      </c>
      <c r="E272" s="237" t="s">
        <v>1202</v>
      </c>
      <c r="F272" s="238" t="s">
        <v>1203</v>
      </c>
      <c r="G272" s="239" t="s">
        <v>242</v>
      </c>
      <c r="H272" s="240">
        <v>38.212000000000003</v>
      </c>
      <c r="I272" s="241"/>
      <c r="J272" s="242">
        <f>ROUND(I272*H272,2)</f>
        <v>0</v>
      </c>
      <c r="K272" s="238" t="s">
        <v>183</v>
      </c>
      <c r="L272" s="45"/>
      <c r="M272" s="243" t="s">
        <v>1</v>
      </c>
      <c r="N272" s="244" t="s">
        <v>41</v>
      </c>
      <c r="O272" s="92"/>
      <c r="P272" s="245">
        <f>O272*H272</f>
        <v>0</v>
      </c>
      <c r="Q272" s="245">
        <v>0</v>
      </c>
      <c r="R272" s="245">
        <f>Q272*H272</f>
        <v>0</v>
      </c>
      <c r="S272" s="245">
        <v>0</v>
      </c>
      <c r="T272" s="246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7" t="s">
        <v>184</v>
      </c>
      <c r="AT272" s="247" t="s">
        <v>179</v>
      </c>
      <c r="AU272" s="247" t="s">
        <v>86</v>
      </c>
      <c r="AY272" s="18" t="s">
        <v>177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8" t="s">
        <v>84</v>
      </c>
      <c r="BK272" s="248">
        <f>ROUND(I272*H272,2)</f>
        <v>0</v>
      </c>
      <c r="BL272" s="18" t="s">
        <v>184</v>
      </c>
      <c r="BM272" s="247" t="s">
        <v>502</v>
      </c>
    </row>
    <row r="273" s="2" customFormat="1" ht="33" customHeight="1">
      <c r="A273" s="39"/>
      <c r="B273" s="40"/>
      <c r="C273" s="236" t="s">
        <v>360</v>
      </c>
      <c r="D273" s="236" t="s">
        <v>179</v>
      </c>
      <c r="E273" s="237" t="s">
        <v>1204</v>
      </c>
      <c r="F273" s="238" t="s">
        <v>1205</v>
      </c>
      <c r="G273" s="239" t="s">
        <v>242</v>
      </c>
      <c r="H273" s="240">
        <v>21.135999999999999</v>
      </c>
      <c r="I273" s="241"/>
      <c r="J273" s="242">
        <f>ROUND(I273*H273,2)</f>
        <v>0</v>
      </c>
      <c r="K273" s="238" t="s">
        <v>183</v>
      </c>
      <c r="L273" s="45"/>
      <c r="M273" s="243" t="s">
        <v>1</v>
      </c>
      <c r="N273" s="244" t="s">
        <v>41</v>
      </c>
      <c r="O273" s="92"/>
      <c r="P273" s="245">
        <f>O273*H273</f>
        <v>0</v>
      </c>
      <c r="Q273" s="245">
        <v>0</v>
      </c>
      <c r="R273" s="245">
        <f>Q273*H273</f>
        <v>0</v>
      </c>
      <c r="S273" s="245">
        <v>0</v>
      </c>
      <c r="T273" s="24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7" t="s">
        <v>184</v>
      </c>
      <c r="AT273" s="247" t="s">
        <v>179</v>
      </c>
      <c r="AU273" s="247" t="s">
        <v>86</v>
      </c>
      <c r="AY273" s="18" t="s">
        <v>177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8" t="s">
        <v>84</v>
      </c>
      <c r="BK273" s="248">
        <f>ROUND(I273*H273,2)</f>
        <v>0</v>
      </c>
      <c r="BL273" s="18" t="s">
        <v>184</v>
      </c>
      <c r="BM273" s="247" t="s">
        <v>507</v>
      </c>
    </row>
    <row r="274" s="2" customFormat="1" ht="33" customHeight="1">
      <c r="A274" s="39"/>
      <c r="B274" s="40"/>
      <c r="C274" s="236" t="s">
        <v>509</v>
      </c>
      <c r="D274" s="236" t="s">
        <v>179</v>
      </c>
      <c r="E274" s="237" t="s">
        <v>1206</v>
      </c>
      <c r="F274" s="238" t="s">
        <v>1083</v>
      </c>
      <c r="G274" s="239" t="s">
        <v>242</v>
      </c>
      <c r="H274" s="240">
        <v>15.69</v>
      </c>
      <c r="I274" s="241"/>
      <c r="J274" s="242">
        <f>ROUND(I274*H274,2)</f>
        <v>0</v>
      </c>
      <c r="K274" s="238" t="s">
        <v>183</v>
      </c>
      <c r="L274" s="45"/>
      <c r="M274" s="243" t="s">
        <v>1</v>
      </c>
      <c r="N274" s="244" t="s">
        <v>41</v>
      </c>
      <c r="O274" s="92"/>
      <c r="P274" s="245">
        <f>O274*H274</f>
        <v>0</v>
      </c>
      <c r="Q274" s="245">
        <v>0</v>
      </c>
      <c r="R274" s="245">
        <f>Q274*H274</f>
        <v>0</v>
      </c>
      <c r="S274" s="245">
        <v>0</v>
      </c>
      <c r="T274" s="24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7" t="s">
        <v>184</v>
      </c>
      <c r="AT274" s="247" t="s">
        <v>179</v>
      </c>
      <c r="AU274" s="247" t="s">
        <v>86</v>
      </c>
      <c r="AY274" s="18" t="s">
        <v>177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8" t="s">
        <v>84</v>
      </c>
      <c r="BK274" s="248">
        <f>ROUND(I274*H274,2)</f>
        <v>0</v>
      </c>
      <c r="BL274" s="18" t="s">
        <v>184</v>
      </c>
      <c r="BM274" s="247" t="s">
        <v>512</v>
      </c>
    </row>
    <row r="275" s="12" customFormat="1" ht="22.8" customHeight="1">
      <c r="A275" s="12"/>
      <c r="B275" s="220"/>
      <c r="C275" s="221"/>
      <c r="D275" s="222" t="s">
        <v>75</v>
      </c>
      <c r="E275" s="234" t="s">
        <v>712</v>
      </c>
      <c r="F275" s="234" t="s">
        <v>713</v>
      </c>
      <c r="G275" s="221"/>
      <c r="H275" s="221"/>
      <c r="I275" s="224"/>
      <c r="J275" s="235">
        <f>BK275</f>
        <v>0</v>
      </c>
      <c r="K275" s="221"/>
      <c r="L275" s="226"/>
      <c r="M275" s="227"/>
      <c r="N275" s="228"/>
      <c r="O275" s="228"/>
      <c r="P275" s="229">
        <f>SUM(P276:P278)</f>
        <v>0</v>
      </c>
      <c r="Q275" s="228"/>
      <c r="R275" s="229">
        <f>SUM(R276:R278)</f>
        <v>0</v>
      </c>
      <c r="S275" s="228"/>
      <c r="T275" s="230">
        <f>SUM(T276:T278)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31" t="s">
        <v>84</v>
      </c>
      <c r="AT275" s="232" t="s">
        <v>75</v>
      </c>
      <c r="AU275" s="232" t="s">
        <v>84</v>
      </c>
      <c r="AY275" s="231" t="s">
        <v>177</v>
      </c>
      <c r="BK275" s="233">
        <f>SUM(BK276:BK278)</f>
        <v>0</v>
      </c>
    </row>
    <row r="276" s="2" customFormat="1" ht="21.75" customHeight="1">
      <c r="A276" s="39"/>
      <c r="B276" s="40"/>
      <c r="C276" s="236" t="s">
        <v>366</v>
      </c>
      <c r="D276" s="236" t="s">
        <v>179</v>
      </c>
      <c r="E276" s="237" t="s">
        <v>1207</v>
      </c>
      <c r="F276" s="238" t="s">
        <v>1208</v>
      </c>
      <c r="G276" s="239" t="s">
        <v>242</v>
      </c>
      <c r="H276" s="240">
        <v>220.864</v>
      </c>
      <c r="I276" s="241"/>
      <c r="J276" s="242">
        <f>ROUND(I276*H276,2)</f>
        <v>0</v>
      </c>
      <c r="K276" s="238" t="s">
        <v>183</v>
      </c>
      <c r="L276" s="45"/>
      <c r="M276" s="243" t="s">
        <v>1</v>
      </c>
      <c r="N276" s="244" t="s">
        <v>41</v>
      </c>
      <c r="O276" s="92"/>
      <c r="P276" s="245">
        <f>O276*H276</f>
        <v>0</v>
      </c>
      <c r="Q276" s="245">
        <v>0</v>
      </c>
      <c r="R276" s="245">
        <f>Q276*H276</f>
        <v>0</v>
      </c>
      <c r="S276" s="245">
        <v>0</v>
      </c>
      <c r="T276" s="24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7" t="s">
        <v>184</v>
      </c>
      <c r="AT276" s="247" t="s">
        <v>179</v>
      </c>
      <c r="AU276" s="247" t="s">
        <v>86</v>
      </c>
      <c r="AY276" s="18" t="s">
        <v>177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8" t="s">
        <v>84</v>
      </c>
      <c r="BK276" s="248">
        <f>ROUND(I276*H276,2)</f>
        <v>0</v>
      </c>
      <c r="BL276" s="18" t="s">
        <v>184</v>
      </c>
      <c r="BM276" s="247" t="s">
        <v>516</v>
      </c>
    </row>
    <row r="277" s="13" customFormat="1">
      <c r="A277" s="13"/>
      <c r="B277" s="249"/>
      <c r="C277" s="250"/>
      <c r="D277" s="251" t="s">
        <v>185</v>
      </c>
      <c r="E277" s="252" t="s">
        <v>1</v>
      </c>
      <c r="F277" s="253" t="s">
        <v>1209</v>
      </c>
      <c r="G277" s="250"/>
      <c r="H277" s="254">
        <v>220.864</v>
      </c>
      <c r="I277" s="255"/>
      <c r="J277" s="250"/>
      <c r="K277" s="250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185</v>
      </c>
      <c r="AU277" s="260" t="s">
        <v>86</v>
      </c>
      <c r="AV277" s="13" t="s">
        <v>86</v>
      </c>
      <c r="AW277" s="13" t="s">
        <v>33</v>
      </c>
      <c r="AX277" s="13" t="s">
        <v>76</v>
      </c>
      <c r="AY277" s="260" t="s">
        <v>177</v>
      </c>
    </row>
    <row r="278" s="14" customFormat="1">
      <c r="A278" s="14"/>
      <c r="B278" s="261"/>
      <c r="C278" s="262"/>
      <c r="D278" s="251" t="s">
        <v>185</v>
      </c>
      <c r="E278" s="263" t="s">
        <v>1</v>
      </c>
      <c r="F278" s="264" t="s">
        <v>187</v>
      </c>
      <c r="G278" s="262"/>
      <c r="H278" s="265">
        <v>220.864</v>
      </c>
      <c r="I278" s="266"/>
      <c r="J278" s="262"/>
      <c r="K278" s="262"/>
      <c r="L278" s="267"/>
      <c r="M278" s="309"/>
      <c r="N278" s="310"/>
      <c r="O278" s="310"/>
      <c r="P278" s="310"/>
      <c r="Q278" s="310"/>
      <c r="R278" s="310"/>
      <c r="S278" s="310"/>
      <c r="T278" s="31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1" t="s">
        <v>185</v>
      </c>
      <c r="AU278" s="271" t="s">
        <v>86</v>
      </c>
      <c r="AV278" s="14" t="s">
        <v>184</v>
      </c>
      <c r="AW278" s="14" t="s">
        <v>33</v>
      </c>
      <c r="AX278" s="14" t="s">
        <v>84</v>
      </c>
      <c r="AY278" s="271" t="s">
        <v>177</v>
      </c>
    </row>
    <row r="279" s="2" customFormat="1" ht="6.96" customHeight="1">
      <c r="A279" s="39"/>
      <c r="B279" s="67"/>
      <c r="C279" s="68"/>
      <c r="D279" s="68"/>
      <c r="E279" s="68"/>
      <c r="F279" s="68"/>
      <c r="G279" s="68"/>
      <c r="H279" s="68"/>
      <c r="I279" s="184"/>
      <c r="J279" s="68"/>
      <c r="K279" s="68"/>
      <c r="L279" s="45"/>
      <c r="M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</row>
  </sheetData>
  <sheetProtection sheet="1" autoFilter="0" formatColumns="0" formatRows="0" objects="1" scenarios="1" spinCount="100000" saltValue="s0Hcdna8oI5TPUcTZeXJ3ac3Mkq/oyYI4qTosaOHYjVKkBpvP3OZF6LCnG1pRPoq3xA06jUv6jCl+tgO2329nw==" hashValue="NArA0bNNI2NPcWgDMWH3RxN97Lo4WAX1V94wD9B0krrfS1U4JqSgMkkhV/za8r/vBCleBcZi3z0TrarSwZPy9A==" algorithmName="SHA-512" password="CC35"/>
  <autoFilter ref="C123:K27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1210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ROUND((SUM(BE123:BE337)),  2)</f>
        <v>0</v>
      </c>
      <c r="G33" s="39"/>
      <c r="H33" s="39"/>
      <c r="I33" s="163">
        <v>0.20999999999999999</v>
      </c>
      <c r="J33" s="162">
        <f>ROUND(((SUM(BE123:BE337))*I33),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ROUND((SUM(BF123:BF337)),  2)</f>
        <v>0</v>
      </c>
      <c r="G34" s="39"/>
      <c r="H34" s="39"/>
      <c r="I34" s="163">
        <v>0.14999999999999999</v>
      </c>
      <c r="J34" s="162">
        <f>ROUND(((SUM(BF123:BF337))*I34),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ROUND((SUM(BG123:BG337)),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ROUND((SUM(BH123:BH337)),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ROUND((SUM(BI123:BI337)),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SO-02A - Zpěvněné plochy ...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148</v>
      </c>
      <c r="E99" s="204"/>
      <c r="F99" s="204"/>
      <c r="G99" s="204"/>
      <c r="H99" s="204"/>
      <c r="I99" s="205"/>
      <c r="J99" s="206">
        <f>J205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1030</v>
      </c>
      <c r="E100" s="204"/>
      <c r="F100" s="204"/>
      <c r="G100" s="204"/>
      <c r="H100" s="204"/>
      <c r="I100" s="205"/>
      <c r="J100" s="206">
        <f>J210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150</v>
      </c>
      <c r="E101" s="204"/>
      <c r="F101" s="204"/>
      <c r="G101" s="204"/>
      <c r="H101" s="204"/>
      <c r="I101" s="205"/>
      <c r="J101" s="206">
        <f>J289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1032</v>
      </c>
      <c r="E102" s="204"/>
      <c r="F102" s="204"/>
      <c r="G102" s="204"/>
      <c r="H102" s="204"/>
      <c r="I102" s="205"/>
      <c r="J102" s="206">
        <f>J315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696</v>
      </c>
      <c r="E103" s="204"/>
      <c r="F103" s="204"/>
      <c r="G103" s="204"/>
      <c r="H103" s="204"/>
      <c r="I103" s="205"/>
      <c r="J103" s="206">
        <f>J334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4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7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162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8" t="str">
        <f>E7</f>
        <v>Vybíralka 25</v>
      </c>
      <c r="F113" s="33"/>
      <c r="G113" s="33"/>
      <c r="H113" s="33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137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SO-02A - Zpěvněné plochy ...</v>
      </c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148" t="s">
        <v>22</v>
      </c>
      <c r="J117" s="80" t="str">
        <f>IF(J12="","",J12)</f>
        <v>26. 3. 2020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Městská část Praha 14</v>
      </c>
      <c r="G119" s="41"/>
      <c r="H119" s="41"/>
      <c r="I119" s="148" t="s">
        <v>31</v>
      </c>
      <c r="J119" s="37" t="str">
        <f>E21</f>
        <v>Dvořák architekti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IF(E18="","",E18)</f>
        <v>Vyplň údaj</v>
      </c>
      <c r="G120" s="41"/>
      <c r="H120" s="41"/>
      <c r="I120" s="148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8"/>
      <c r="B122" s="209"/>
      <c r="C122" s="210" t="s">
        <v>163</v>
      </c>
      <c r="D122" s="211" t="s">
        <v>61</v>
      </c>
      <c r="E122" s="211" t="s">
        <v>57</v>
      </c>
      <c r="F122" s="211" t="s">
        <v>58</v>
      </c>
      <c r="G122" s="211" t="s">
        <v>164</v>
      </c>
      <c r="H122" s="211" t="s">
        <v>165</v>
      </c>
      <c r="I122" s="212" t="s">
        <v>166</v>
      </c>
      <c r="J122" s="211" t="s">
        <v>141</v>
      </c>
      <c r="K122" s="213" t="s">
        <v>167</v>
      </c>
      <c r="L122" s="214"/>
      <c r="M122" s="101" t="s">
        <v>1</v>
      </c>
      <c r="N122" s="102" t="s">
        <v>40</v>
      </c>
      <c r="O122" s="102" t="s">
        <v>168</v>
      </c>
      <c r="P122" s="102" t="s">
        <v>169</v>
      </c>
      <c r="Q122" s="102" t="s">
        <v>170</v>
      </c>
      <c r="R122" s="102" t="s">
        <v>171</v>
      </c>
      <c r="S122" s="102" t="s">
        <v>172</v>
      </c>
      <c r="T122" s="103" t="s">
        <v>173</v>
      </c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</row>
    <row r="123" s="2" customFormat="1" ht="22.8" customHeight="1">
      <c r="A123" s="39"/>
      <c r="B123" s="40"/>
      <c r="C123" s="108" t="s">
        <v>174</v>
      </c>
      <c r="D123" s="41"/>
      <c r="E123" s="41"/>
      <c r="F123" s="41"/>
      <c r="G123" s="41"/>
      <c r="H123" s="41"/>
      <c r="I123" s="145"/>
      <c r="J123" s="215">
        <f>BK123</f>
        <v>0</v>
      </c>
      <c r="K123" s="41"/>
      <c r="L123" s="45"/>
      <c r="M123" s="104"/>
      <c r="N123" s="216"/>
      <c r="O123" s="105"/>
      <c r="P123" s="217">
        <f>P124</f>
        <v>0</v>
      </c>
      <c r="Q123" s="105"/>
      <c r="R123" s="217">
        <f>R124</f>
        <v>0</v>
      </c>
      <c r="S123" s="105"/>
      <c r="T123" s="218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143</v>
      </c>
      <c r="BK123" s="219">
        <f>BK124</f>
        <v>0</v>
      </c>
    </row>
    <row r="124" s="12" customFormat="1" ht="25.92" customHeight="1">
      <c r="A124" s="12"/>
      <c r="B124" s="220"/>
      <c r="C124" s="221"/>
      <c r="D124" s="222" t="s">
        <v>75</v>
      </c>
      <c r="E124" s="223" t="s">
        <v>175</v>
      </c>
      <c r="F124" s="223" t="s">
        <v>176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P125+P205+P210+P289+P315+P334</f>
        <v>0</v>
      </c>
      <c r="Q124" s="228"/>
      <c r="R124" s="229">
        <f>R125+R205+R210+R289+R315+R334</f>
        <v>0</v>
      </c>
      <c r="S124" s="228"/>
      <c r="T124" s="230">
        <f>T125+T205+T210+T289+T315+T334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84</v>
      </c>
      <c r="AT124" s="232" t="s">
        <v>75</v>
      </c>
      <c r="AU124" s="232" t="s">
        <v>76</v>
      </c>
      <c r="AY124" s="231" t="s">
        <v>177</v>
      </c>
      <c r="BK124" s="233">
        <f>BK125+BK205+BK210+BK289+BK315+BK334</f>
        <v>0</v>
      </c>
    </row>
    <row r="125" s="12" customFormat="1" ht="22.8" customHeight="1">
      <c r="A125" s="12"/>
      <c r="B125" s="220"/>
      <c r="C125" s="221"/>
      <c r="D125" s="222" t="s">
        <v>75</v>
      </c>
      <c r="E125" s="234" t="s">
        <v>84</v>
      </c>
      <c r="F125" s="234" t="s">
        <v>178</v>
      </c>
      <c r="G125" s="221"/>
      <c r="H125" s="221"/>
      <c r="I125" s="224"/>
      <c r="J125" s="235">
        <f>BK125</f>
        <v>0</v>
      </c>
      <c r="K125" s="221"/>
      <c r="L125" s="226"/>
      <c r="M125" s="227"/>
      <c r="N125" s="228"/>
      <c r="O125" s="228"/>
      <c r="P125" s="229">
        <f>SUM(P126:P204)</f>
        <v>0</v>
      </c>
      <c r="Q125" s="228"/>
      <c r="R125" s="229">
        <f>SUM(R126:R204)</f>
        <v>0</v>
      </c>
      <c r="S125" s="228"/>
      <c r="T125" s="230">
        <f>SUM(T126:T204)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75</v>
      </c>
      <c r="AU125" s="232" t="s">
        <v>84</v>
      </c>
      <c r="AY125" s="231" t="s">
        <v>177</v>
      </c>
      <c r="BK125" s="233">
        <f>SUM(BK126:BK204)</f>
        <v>0</v>
      </c>
    </row>
    <row r="126" s="2" customFormat="1" ht="44.25" customHeight="1">
      <c r="A126" s="39"/>
      <c r="B126" s="40"/>
      <c r="C126" s="236" t="s">
        <v>84</v>
      </c>
      <c r="D126" s="236" t="s">
        <v>179</v>
      </c>
      <c r="E126" s="237" t="s">
        <v>1211</v>
      </c>
      <c r="F126" s="238" t="s">
        <v>1212</v>
      </c>
      <c r="G126" s="239" t="s">
        <v>227</v>
      </c>
      <c r="H126" s="240">
        <v>100</v>
      </c>
      <c r="I126" s="241"/>
      <c r="J126" s="242">
        <f>ROUND(I126*H126,2)</f>
        <v>0</v>
      </c>
      <c r="K126" s="238" t="s">
        <v>183</v>
      </c>
      <c r="L126" s="45"/>
      <c r="M126" s="243" t="s">
        <v>1</v>
      </c>
      <c r="N126" s="244" t="s">
        <v>41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184</v>
      </c>
      <c r="AT126" s="247" t="s">
        <v>179</v>
      </c>
      <c r="AU126" s="247" t="s">
        <v>86</v>
      </c>
      <c r="AY126" s="18" t="s">
        <v>177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84</v>
      </c>
      <c r="BK126" s="248">
        <f>ROUND(I126*H126,2)</f>
        <v>0</v>
      </c>
      <c r="BL126" s="18" t="s">
        <v>184</v>
      </c>
      <c r="BM126" s="247" t="s">
        <v>86</v>
      </c>
    </row>
    <row r="127" s="15" customFormat="1">
      <c r="A127" s="15"/>
      <c r="B127" s="272"/>
      <c r="C127" s="273"/>
      <c r="D127" s="251" t="s">
        <v>185</v>
      </c>
      <c r="E127" s="274" t="s">
        <v>1</v>
      </c>
      <c r="F127" s="275" t="s">
        <v>1213</v>
      </c>
      <c r="G127" s="273"/>
      <c r="H127" s="274" t="s">
        <v>1</v>
      </c>
      <c r="I127" s="276"/>
      <c r="J127" s="273"/>
      <c r="K127" s="273"/>
      <c r="L127" s="277"/>
      <c r="M127" s="278"/>
      <c r="N127" s="279"/>
      <c r="O127" s="279"/>
      <c r="P127" s="279"/>
      <c r="Q127" s="279"/>
      <c r="R127" s="279"/>
      <c r="S127" s="279"/>
      <c r="T127" s="28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1" t="s">
        <v>185</v>
      </c>
      <c r="AU127" s="281" t="s">
        <v>86</v>
      </c>
      <c r="AV127" s="15" t="s">
        <v>84</v>
      </c>
      <c r="AW127" s="15" t="s">
        <v>33</v>
      </c>
      <c r="AX127" s="15" t="s">
        <v>76</v>
      </c>
      <c r="AY127" s="281" t="s">
        <v>177</v>
      </c>
    </row>
    <row r="128" s="15" customFormat="1">
      <c r="A128" s="15"/>
      <c r="B128" s="272"/>
      <c r="C128" s="273"/>
      <c r="D128" s="251" t="s">
        <v>185</v>
      </c>
      <c r="E128" s="274" t="s">
        <v>1</v>
      </c>
      <c r="F128" s="275" t="s">
        <v>1214</v>
      </c>
      <c r="G128" s="273"/>
      <c r="H128" s="274" t="s">
        <v>1</v>
      </c>
      <c r="I128" s="276"/>
      <c r="J128" s="273"/>
      <c r="K128" s="273"/>
      <c r="L128" s="277"/>
      <c r="M128" s="278"/>
      <c r="N128" s="279"/>
      <c r="O128" s="279"/>
      <c r="P128" s="279"/>
      <c r="Q128" s="279"/>
      <c r="R128" s="279"/>
      <c r="S128" s="279"/>
      <c r="T128" s="28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1" t="s">
        <v>185</v>
      </c>
      <c r="AU128" s="281" t="s">
        <v>86</v>
      </c>
      <c r="AV128" s="15" t="s">
        <v>84</v>
      </c>
      <c r="AW128" s="15" t="s">
        <v>33</v>
      </c>
      <c r="AX128" s="15" t="s">
        <v>76</v>
      </c>
      <c r="AY128" s="281" t="s">
        <v>177</v>
      </c>
    </row>
    <row r="129" s="13" customFormat="1">
      <c r="A129" s="13"/>
      <c r="B129" s="249"/>
      <c r="C129" s="250"/>
      <c r="D129" s="251" t="s">
        <v>185</v>
      </c>
      <c r="E129" s="252" t="s">
        <v>1</v>
      </c>
      <c r="F129" s="253" t="s">
        <v>439</v>
      </c>
      <c r="G129" s="250"/>
      <c r="H129" s="254">
        <v>100</v>
      </c>
      <c r="I129" s="255"/>
      <c r="J129" s="250"/>
      <c r="K129" s="250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185</v>
      </c>
      <c r="AU129" s="260" t="s">
        <v>86</v>
      </c>
      <c r="AV129" s="13" t="s">
        <v>86</v>
      </c>
      <c r="AW129" s="13" t="s">
        <v>33</v>
      </c>
      <c r="AX129" s="13" t="s">
        <v>76</v>
      </c>
      <c r="AY129" s="260" t="s">
        <v>177</v>
      </c>
    </row>
    <row r="130" s="14" customFormat="1">
      <c r="A130" s="14"/>
      <c r="B130" s="261"/>
      <c r="C130" s="262"/>
      <c r="D130" s="251" t="s">
        <v>185</v>
      </c>
      <c r="E130" s="263" t="s">
        <v>1</v>
      </c>
      <c r="F130" s="264" t="s">
        <v>187</v>
      </c>
      <c r="G130" s="262"/>
      <c r="H130" s="265">
        <v>100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1" t="s">
        <v>185</v>
      </c>
      <c r="AU130" s="271" t="s">
        <v>86</v>
      </c>
      <c r="AV130" s="14" t="s">
        <v>184</v>
      </c>
      <c r="AW130" s="14" t="s">
        <v>33</v>
      </c>
      <c r="AX130" s="14" t="s">
        <v>84</v>
      </c>
      <c r="AY130" s="271" t="s">
        <v>177</v>
      </c>
    </row>
    <row r="131" s="2" customFormat="1" ht="44.25" customHeight="1">
      <c r="A131" s="39"/>
      <c r="B131" s="40"/>
      <c r="C131" s="236" t="s">
        <v>86</v>
      </c>
      <c r="D131" s="236" t="s">
        <v>179</v>
      </c>
      <c r="E131" s="237" t="s">
        <v>1215</v>
      </c>
      <c r="F131" s="238" t="s">
        <v>1216</v>
      </c>
      <c r="G131" s="239" t="s">
        <v>227</v>
      </c>
      <c r="H131" s="240">
        <v>100</v>
      </c>
      <c r="I131" s="241"/>
      <c r="J131" s="242">
        <f>ROUND(I131*H131,2)</f>
        <v>0</v>
      </c>
      <c r="K131" s="238" t="s">
        <v>183</v>
      </c>
      <c r="L131" s="45"/>
      <c r="M131" s="243" t="s">
        <v>1</v>
      </c>
      <c r="N131" s="244" t="s">
        <v>41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184</v>
      </c>
      <c r="AT131" s="247" t="s">
        <v>179</v>
      </c>
      <c r="AU131" s="247" t="s">
        <v>86</v>
      </c>
      <c r="AY131" s="18" t="s">
        <v>177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84</v>
      </c>
      <c r="BK131" s="248">
        <f>ROUND(I131*H131,2)</f>
        <v>0</v>
      </c>
      <c r="BL131" s="18" t="s">
        <v>184</v>
      </c>
      <c r="BM131" s="247" t="s">
        <v>184</v>
      </c>
    </row>
    <row r="132" s="15" customFormat="1">
      <c r="A132" s="15"/>
      <c r="B132" s="272"/>
      <c r="C132" s="273"/>
      <c r="D132" s="251" t="s">
        <v>185</v>
      </c>
      <c r="E132" s="274" t="s">
        <v>1</v>
      </c>
      <c r="F132" s="275" t="s">
        <v>1217</v>
      </c>
      <c r="G132" s="273"/>
      <c r="H132" s="274" t="s">
        <v>1</v>
      </c>
      <c r="I132" s="276"/>
      <c r="J132" s="273"/>
      <c r="K132" s="273"/>
      <c r="L132" s="277"/>
      <c r="M132" s="278"/>
      <c r="N132" s="279"/>
      <c r="O132" s="279"/>
      <c r="P132" s="279"/>
      <c r="Q132" s="279"/>
      <c r="R132" s="279"/>
      <c r="S132" s="279"/>
      <c r="T132" s="28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1" t="s">
        <v>185</v>
      </c>
      <c r="AU132" s="281" t="s">
        <v>86</v>
      </c>
      <c r="AV132" s="15" t="s">
        <v>84</v>
      </c>
      <c r="AW132" s="15" t="s">
        <v>33</v>
      </c>
      <c r="AX132" s="15" t="s">
        <v>76</v>
      </c>
      <c r="AY132" s="281" t="s">
        <v>177</v>
      </c>
    </row>
    <row r="133" s="15" customFormat="1">
      <c r="A133" s="15"/>
      <c r="B133" s="272"/>
      <c r="C133" s="273"/>
      <c r="D133" s="251" t="s">
        <v>185</v>
      </c>
      <c r="E133" s="274" t="s">
        <v>1</v>
      </c>
      <c r="F133" s="275" t="s">
        <v>1214</v>
      </c>
      <c r="G133" s="273"/>
      <c r="H133" s="274" t="s">
        <v>1</v>
      </c>
      <c r="I133" s="276"/>
      <c r="J133" s="273"/>
      <c r="K133" s="273"/>
      <c r="L133" s="277"/>
      <c r="M133" s="278"/>
      <c r="N133" s="279"/>
      <c r="O133" s="279"/>
      <c r="P133" s="279"/>
      <c r="Q133" s="279"/>
      <c r="R133" s="279"/>
      <c r="S133" s="279"/>
      <c r="T133" s="28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1" t="s">
        <v>185</v>
      </c>
      <c r="AU133" s="281" t="s">
        <v>86</v>
      </c>
      <c r="AV133" s="15" t="s">
        <v>84</v>
      </c>
      <c r="AW133" s="15" t="s">
        <v>33</v>
      </c>
      <c r="AX133" s="15" t="s">
        <v>76</v>
      </c>
      <c r="AY133" s="281" t="s">
        <v>177</v>
      </c>
    </row>
    <row r="134" s="13" customFormat="1">
      <c r="A134" s="13"/>
      <c r="B134" s="249"/>
      <c r="C134" s="250"/>
      <c r="D134" s="251" t="s">
        <v>185</v>
      </c>
      <c r="E134" s="252" t="s">
        <v>1</v>
      </c>
      <c r="F134" s="253" t="s">
        <v>439</v>
      </c>
      <c r="G134" s="250"/>
      <c r="H134" s="254">
        <v>100</v>
      </c>
      <c r="I134" s="255"/>
      <c r="J134" s="250"/>
      <c r="K134" s="250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185</v>
      </c>
      <c r="AU134" s="260" t="s">
        <v>86</v>
      </c>
      <c r="AV134" s="13" t="s">
        <v>86</v>
      </c>
      <c r="AW134" s="13" t="s">
        <v>33</v>
      </c>
      <c r="AX134" s="13" t="s">
        <v>76</v>
      </c>
      <c r="AY134" s="260" t="s">
        <v>177</v>
      </c>
    </row>
    <row r="135" s="14" customFormat="1">
      <c r="A135" s="14"/>
      <c r="B135" s="261"/>
      <c r="C135" s="262"/>
      <c r="D135" s="251" t="s">
        <v>185</v>
      </c>
      <c r="E135" s="263" t="s">
        <v>1</v>
      </c>
      <c r="F135" s="264" t="s">
        <v>187</v>
      </c>
      <c r="G135" s="262"/>
      <c r="H135" s="265">
        <v>100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185</v>
      </c>
      <c r="AU135" s="271" t="s">
        <v>86</v>
      </c>
      <c r="AV135" s="14" t="s">
        <v>184</v>
      </c>
      <c r="AW135" s="14" t="s">
        <v>33</v>
      </c>
      <c r="AX135" s="14" t="s">
        <v>84</v>
      </c>
      <c r="AY135" s="271" t="s">
        <v>177</v>
      </c>
    </row>
    <row r="136" s="2" customFormat="1" ht="55.5" customHeight="1">
      <c r="A136" s="39"/>
      <c r="B136" s="40"/>
      <c r="C136" s="236" t="s">
        <v>192</v>
      </c>
      <c r="D136" s="236" t="s">
        <v>179</v>
      </c>
      <c r="E136" s="237" t="s">
        <v>1218</v>
      </c>
      <c r="F136" s="238" t="s">
        <v>1219</v>
      </c>
      <c r="G136" s="239" t="s">
        <v>227</v>
      </c>
      <c r="H136" s="240">
        <v>2495</v>
      </c>
      <c r="I136" s="241"/>
      <c r="J136" s="242">
        <f>ROUND(I136*H136,2)</f>
        <v>0</v>
      </c>
      <c r="K136" s="238" t="s">
        <v>183</v>
      </c>
      <c r="L136" s="45"/>
      <c r="M136" s="243" t="s">
        <v>1</v>
      </c>
      <c r="N136" s="244" t="s">
        <v>41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184</v>
      </c>
      <c r="AT136" s="247" t="s">
        <v>179</v>
      </c>
      <c r="AU136" s="247" t="s">
        <v>86</v>
      </c>
      <c r="AY136" s="18" t="s">
        <v>177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84</v>
      </c>
      <c r="BK136" s="248">
        <f>ROUND(I136*H136,2)</f>
        <v>0</v>
      </c>
      <c r="BL136" s="18" t="s">
        <v>184</v>
      </c>
      <c r="BM136" s="247" t="s">
        <v>195</v>
      </c>
    </row>
    <row r="137" s="15" customFormat="1">
      <c r="A137" s="15"/>
      <c r="B137" s="272"/>
      <c r="C137" s="273"/>
      <c r="D137" s="251" t="s">
        <v>185</v>
      </c>
      <c r="E137" s="274" t="s">
        <v>1</v>
      </c>
      <c r="F137" s="275" t="s">
        <v>1220</v>
      </c>
      <c r="G137" s="273"/>
      <c r="H137" s="274" t="s">
        <v>1</v>
      </c>
      <c r="I137" s="276"/>
      <c r="J137" s="273"/>
      <c r="K137" s="273"/>
      <c r="L137" s="277"/>
      <c r="M137" s="278"/>
      <c r="N137" s="279"/>
      <c r="O137" s="279"/>
      <c r="P137" s="279"/>
      <c r="Q137" s="279"/>
      <c r="R137" s="279"/>
      <c r="S137" s="279"/>
      <c r="T137" s="28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1" t="s">
        <v>185</v>
      </c>
      <c r="AU137" s="281" t="s">
        <v>86</v>
      </c>
      <c r="AV137" s="15" t="s">
        <v>84</v>
      </c>
      <c r="AW137" s="15" t="s">
        <v>33</v>
      </c>
      <c r="AX137" s="15" t="s">
        <v>76</v>
      </c>
      <c r="AY137" s="281" t="s">
        <v>177</v>
      </c>
    </row>
    <row r="138" s="15" customFormat="1">
      <c r="A138" s="15"/>
      <c r="B138" s="272"/>
      <c r="C138" s="273"/>
      <c r="D138" s="251" t="s">
        <v>185</v>
      </c>
      <c r="E138" s="274" t="s">
        <v>1</v>
      </c>
      <c r="F138" s="275" t="s">
        <v>1221</v>
      </c>
      <c r="G138" s="273"/>
      <c r="H138" s="274" t="s">
        <v>1</v>
      </c>
      <c r="I138" s="276"/>
      <c r="J138" s="273"/>
      <c r="K138" s="273"/>
      <c r="L138" s="277"/>
      <c r="M138" s="278"/>
      <c r="N138" s="279"/>
      <c r="O138" s="279"/>
      <c r="P138" s="279"/>
      <c r="Q138" s="279"/>
      <c r="R138" s="279"/>
      <c r="S138" s="279"/>
      <c r="T138" s="28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1" t="s">
        <v>185</v>
      </c>
      <c r="AU138" s="281" t="s">
        <v>86</v>
      </c>
      <c r="AV138" s="15" t="s">
        <v>84</v>
      </c>
      <c r="AW138" s="15" t="s">
        <v>33</v>
      </c>
      <c r="AX138" s="15" t="s">
        <v>76</v>
      </c>
      <c r="AY138" s="281" t="s">
        <v>177</v>
      </c>
    </row>
    <row r="139" s="13" customFormat="1">
      <c r="A139" s="13"/>
      <c r="B139" s="249"/>
      <c r="C139" s="250"/>
      <c r="D139" s="251" t="s">
        <v>185</v>
      </c>
      <c r="E139" s="252" t="s">
        <v>1</v>
      </c>
      <c r="F139" s="253" t="s">
        <v>1222</v>
      </c>
      <c r="G139" s="250"/>
      <c r="H139" s="254">
        <v>354</v>
      </c>
      <c r="I139" s="255"/>
      <c r="J139" s="250"/>
      <c r="K139" s="250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185</v>
      </c>
      <c r="AU139" s="260" t="s">
        <v>86</v>
      </c>
      <c r="AV139" s="13" t="s">
        <v>86</v>
      </c>
      <c r="AW139" s="13" t="s">
        <v>33</v>
      </c>
      <c r="AX139" s="13" t="s">
        <v>76</v>
      </c>
      <c r="AY139" s="260" t="s">
        <v>177</v>
      </c>
    </row>
    <row r="140" s="15" customFormat="1">
      <c r="A140" s="15"/>
      <c r="B140" s="272"/>
      <c r="C140" s="273"/>
      <c r="D140" s="251" t="s">
        <v>185</v>
      </c>
      <c r="E140" s="274" t="s">
        <v>1</v>
      </c>
      <c r="F140" s="275" t="s">
        <v>1223</v>
      </c>
      <c r="G140" s="273"/>
      <c r="H140" s="274" t="s">
        <v>1</v>
      </c>
      <c r="I140" s="276"/>
      <c r="J140" s="273"/>
      <c r="K140" s="273"/>
      <c r="L140" s="277"/>
      <c r="M140" s="278"/>
      <c r="N140" s="279"/>
      <c r="O140" s="279"/>
      <c r="P140" s="279"/>
      <c r="Q140" s="279"/>
      <c r="R140" s="279"/>
      <c r="S140" s="279"/>
      <c r="T140" s="28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1" t="s">
        <v>185</v>
      </c>
      <c r="AU140" s="281" t="s">
        <v>86</v>
      </c>
      <c r="AV140" s="15" t="s">
        <v>84</v>
      </c>
      <c r="AW140" s="15" t="s">
        <v>33</v>
      </c>
      <c r="AX140" s="15" t="s">
        <v>76</v>
      </c>
      <c r="AY140" s="281" t="s">
        <v>177</v>
      </c>
    </row>
    <row r="141" s="13" customFormat="1">
      <c r="A141" s="13"/>
      <c r="B141" s="249"/>
      <c r="C141" s="250"/>
      <c r="D141" s="251" t="s">
        <v>185</v>
      </c>
      <c r="E141" s="252" t="s">
        <v>1</v>
      </c>
      <c r="F141" s="253" t="s">
        <v>1224</v>
      </c>
      <c r="G141" s="250"/>
      <c r="H141" s="254">
        <v>985</v>
      </c>
      <c r="I141" s="255"/>
      <c r="J141" s="250"/>
      <c r="K141" s="250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185</v>
      </c>
      <c r="AU141" s="260" t="s">
        <v>86</v>
      </c>
      <c r="AV141" s="13" t="s">
        <v>86</v>
      </c>
      <c r="AW141" s="13" t="s">
        <v>33</v>
      </c>
      <c r="AX141" s="13" t="s">
        <v>76</v>
      </c>
      <c r="AY141" s="260" t="s">
        <v>177</v>
      </c>
    </row>
    <row r="142" s="15" customFormat="1">
      <c r="A142" s="15"/>
      <c r="B142" s="272"/>
      <c r="C142" s="273"/>
      <c r="D142" s="251" t="s">
        <v>185</v>
      </c>
      <c r="E142" s="274" t="s">
        <v>1</v>
      </c>
      <c r="F142" s="275" t="s">
        <v>1214</v>
      </c>
      <c r="G142" s="273"/>
      <c r="H142" s="274" t="s">
        <v>1</v>
      </c>
      <c r="I142" s="276"/>
      <c r="J142" s="273"/>
      <c r="K142" s="273"/>
      <c r="L142" s="277"/>
      <c r="M142" s="278"/>
      <c r="N142" s="279"/>
      <c r="O142" s="279"/>
      <c r="P142" s="279"/>
      <c r="Q142" s="279"/>
      <c r="R142" s="279"/>
      <c r="S142" s="279"/>
      <c r="T142" s="28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1" t="s">
        <v>185</v>
      </c>
      <c r="AU142" s="281" t="s">
        <v>86</v>
      </c>
      <c r="AV142" s="15" t="s">
        <v>84</v>
      </c>
      <c r="AW142" s="15" t="s">
        <v>33</v>
      </c>
      <c r="AX142" s="15" t="s">
        <v>76</v>
      </c>
      <c r="AY142" s="281" t="s">
        <v>177</v>
      </c>
    </row>
    <row r="143" s="13" customFormat="1">
      <c r="A143" s="13"/>
      <c r="B143" s="249"/>
      <c r="C143" s="250"/>
      <c r="D143" s="251" t="s">
        <v>185</v>
      </c>
      <c r="E143" s="252" t="s">
        <v>1</v>
      </c>
      <c r="F143" s="253" t="s">
        <v>1225</v>
      </c>
      <c r="G143" s="250"/>
      <c r="H143" s="254">
        <v>1156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185</v>
      </c>
      <c r="AU143" s="260" t="s">
        <v>86</v>
      </c>
      <c r="AV143" s="13" t="s">
        <v>86</v>
      </c>
      <c r="AW143" s="13" t="s">
        <v>33</v>
      </c>
      <c r="AX143" s="13" t="s">
        <v>76</v>
      </c>
      <c r="AY143" s="260" t="s">
        <v>177</v>
      </c>
    </row>
    <row r="144" s="14" customFormat="1">
      <c r="A144" s="14"/>
      <c r="B144" s="261"/>
      <c r="C144" s="262"/>
      <c r="D144" s="251" t="s">
        <v>185</v>
      </c>
      <c r="E144" s="263" t="s">
        <v>1</v>
      </c>
      <c r="F144" s="264" t="s">
        <v>187</v>
      </c>
      <c r="G144" s="262"/>
      <c r="H144" s="265">
        <v>2495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185</v>
      </c>
      <c r="AU144" s="271" t="s">
        <v>86</v>
      </c>
      <c r="AV144" s="14" t="s">
        <v>184</v>
      </c>
      <c r="AW144" s="14" t="s">
        <v>33</v>
      </c>
      <c r="AX144" s="14" t="s">
        <v>84</v>
      </c>
      <c r="AY144" s="271" t="s">
        <v>177</v>
      </c>
    </row>
    <row r="145" s="2" customFormat="1" ht="44.25" customHeight="1">
      <c r="A145" s="39"/>
      <c r="B145" s="40"/>
      <c r="C145" s="236" t="s">
        <v>184</v>
      </c>
      <c r="D145" s="236" t="s">
        <v>179</v>
      </c>
      <c r="E145" s="237" t="s">
        <v>1226</v>
      </c>
      <c r="F145" s="238" t="s">
        <v>1227</v>
      </c>
      <c r="G145" s="239" t="s">
        <v>227</v>
      </c>
      <c r="H145" s="240">
        <v>2495</v>
      </c>
      <c r="I145" s="241"/>
      <c r="J145" s="242">
        <f>ROUND(I145*H145,2)</f>
        <v>0</v>
      </c>
      <c r="K145" s="238" t="s">
        <v>183</v>
      </c>
      <c r="L145" s="45"/>
      <c r="M145" s="243" t="s">
        <v>1</v>
      </c>
      <c r="N145" s="244" t="s">
        <v>41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184</v>
      </c>
      <c r="AT145" s="247" t="s">
        <v>179</v>
      </c>
      <c r="AU145" s="247" t="s">
        <v>86</v>
      </c>
      <c r="AY145" s="18" t="s">
        <v>177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84</v>
      </c>
      <c r="BK145" s="248">
        <f>ROUND(I145*H145,2)</f>
        <v>0</v>
      </c>
      <c r="BL145" s="18" t="s">
        <v>184</v>
      </c>
      <c r="BM145" s="247" t="s">
        <v>198</v>
      </c>
    </row>
    <row r="146" s="15" customFormat="1">
      <c r="A146" s="15"/>
      <c r="B146" s="272"/>
      <c r="C146" s="273"/>
      <c r="D146" s="251" t="s">
        <v>185</v>
      </c>
      <c r="E146" s="274" t="s">
        <v>1</v>
      </c>
      <c r="F146" s="275" t="s">
        <v>1220</v>
      </c>
      <c r="G146" s="273"/>
      <c r="H146" s="274" t="s">
        <v>1</v>
      </c>
      <c r="I146" s="276"/>
      <c r="J146" s="273"/>
      <c r="K146" s="273"/>
      <c r="L146" s="277"/>
      <c r="M146" s="278"/>
      <c r="N146" s="279"/>
      <c r="O146" s="279"/>
      <c r="P146" s="279"/>
      <c r="Q146" s="279"/>
      <c r="R146" s="279"/>
      <c r="S146" s="279"/>
      <c r="T146" s="28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1" t="s">
        <v>185</v>
      </c>
      <c r="AU146" s="281" t="s">
        <v>86</v>
      </c>
      <c r="AV146" s="15" t="s">
        <v>84</v>
      </c>
      <c r="AW146" s="15" t="s">
        <v>33</v>
      </c>
      <c r="AX146" s="15" t="s">
        <v>76</v>
      </c>
      <c r="AY146" s="281" t="s">
        <v>177</v>
      </c>
    </row>
    <row r="147" s="15" customFormat="1">
      <c r="A147" s="15"/>
      <c r="B147" s="272"/>
      <c r="C147" s="273"/>
      <c r="D147" s="251" t="s">
        <v>185</v>
      </c>
      <c r="E147" s="274" t="s">
        <v>1</v>
      </c>
      <c r="F147" s="275" t="s">
        <v>1221</v>
      </c>
      <c r="G147" s="273"/>
      <c r="H147" s="274" t="s">
        <v>1</v>
      </c>
      <c r="I147" s="276"/>
      <c r="J147" s="273"/>
      <c r="K147" s="273"/>
      <c r="L147" s="277"/>
      <c r="M147" s="278"/>
      <c r="N147" s="279"/>
      <c r="O147" s="279"/>
      <c r="P147" s="279"/>
      <c r="Q147" s="279"/>
      <c r="R147" s="279"/>
      <c r="S147" s="279"/>
      <c r="T147" s="28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1" t="s">
        <v>185</v>
      </c>
      <c r="AU147" s="281" t="s">
        <v>86</v>
      </c>
      <c r="AV147" s="15" t="s">
        <v>84</v>
      </c>
      <c r="AW147" s="15" t="s">
        <v>33</v>
      </c>
      <c r="AX147" s="15" t="s">
        <v>76</v>
      </c>
      <c r="AY147" s="281" t="s">
        <v>177</v>
      </c>
    </row>
    <row r="148" s="13" customFormat="1">
      <c r="A148" s="13"/>
      <c r="B148" s="249"/>
      <c r="C148" s="250"/>
      <c r="D148" s="251" t="s">
        <v>185</v>
      </c>
      <c r="E148" s="252" t="s">
        <v>1</v>
      </c>
      <c r="F148" s="253" t="s">
        <v>1222</v>
      </c>
      <c r="G148" s="250"/>
      <c r="H148" s="254">
        <v>354</v>
      </c>
      <c r="I148" s="255"/>
      <c r="J148" s="250"/>
      <c r="K148" s="250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185</v>
      </c>
      <c r="AU148" s="260" t="s">
        <v>86</v>
      </c>
      <c r="AV148" s="13" t="s">
        <v>86</v>
      </c>
      <c r="AW148" s="13" t="s">
        <v>33</v>
      </c>
      <c r="AX148" s="13" t="s">
        <v>76</v>
      </c>
      <c r="AY148" s="260" t="s">
        <v>177</v>
      </c>
    </row>
    <row r="149" s="15" customFormat="1">
      <c r="A149" s="15"/>
      <c r="B149" s="272"/>
      <c r="C149" s="273"/>
      <c r="D149" s="251" t="s">
        <v>185</v>
      </c>
      <c r="E149" s="274" t="s">
        <v>1</v>
      </c>
      <c r="F149" s="275" t="s">
        <v>1223</v>
      </c>
      <c r="G149" s="273"/>
      <c r="H149" s="274" t="s">
        <v>1</v>
      </c>
      <c r="I149" s="276"/>
      <c r="J149" s="273"/>
      <c r="K149" s="273"/>
      <c r="L149" s="277"/>
      <c r="M149" s="278"/>
      <c r="N149" s="279"/>
      <c r="O149" s="279"/>
      <c r="P149" s="279"/>
      <c r="Q149" s="279"/>
      <c r="R149" s="279"/>
      <c r="S149" s="279"/>
      <c r="T149" s="28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1" t="s">
        <v>185</v>
      </c>
      <c r="AU149" s="281" t="s">
        <v>86</v>
      </c>
      <c r="AV149" s="15" t="s">
        <v>84</v>
      </c>
      <c r="AW149" s="15" t="s">
        <v>33</v>
      </c>
      <c r="AX149" s="15" t="s">
        <v>76</v>
      </c>
      <c r="AY149" s="281" t="s">
        <v>177</v>
      </c>
    </row>
    <row r="150" s="13" customFormat="1">
      <c r="A150" s="13"/>
      <c r="B150" s="249"/>
      <c r="C150" s="250"/>
      <c r="D150" s="251" t="s">
        <v>185</v>
      </c>
      <c r="E150" s="252" t="s">
        <v>1</v>
      </c>
      <c r="F150" s="253" t="s">
        <v>1224</v>
      </c>
      <c r="G150" s="250"/>
      <c r="H150" s="254">
        <v>985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185</v>
      </c>
      <c r="AU150" s="260" t="s">
        <v>86</v>
      </c>
      <c r="AV150" s="13" t="s">
        <v>86</v>
      </c>
      <c r="AW150" s="13" t="s">
        <v>33</v>
      </c>
      <c r="AX150" s="13" t="s">
        <v>76</v>
      </c>
      <c r="AY150" s="260" t="s">
        <v>177</v>
      </c>
    </row>
    <row r="151" s="15" customFormat="1">
      <c r="A151" s="15"/>
      <c r="B151" s="272"/>
      <c r="C151" s="273"/>
      <c r="D151" s="251" t="s">
        <v>185</v>
      </c>
      <c r="E151" s="274" t="s">
        <v>1</v>
      </c>
      <c r="F151" s="275" t="s">
        <v>1214</v>
      </c>
      <c r="G151" s="273"/>
      <c r="H151" s="274" t="s">
        <v>1</v>
      </c>
      <c r="I151" s="276"/>
      <c r="J151" s="273"/>
      <c r="K151" s="273"/>
      <c r="L151" s="277"/>
      <c r="M151" s="278"/>
      <c r="N151" s="279"/>
      <c r="O151" s="279"/>
      <c r="P151" s="279"/>
      <c r="Q151" s="279"/>
      <c r="R151" s="279"/>
      <c r="S151" s="279"/>
      <c r="T151" s="28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1" t="s">
        <v>185</v>
      </c>
      <c r="AU151" s="281" t="s">
        <v>86</v>
      </c>
      <c r="AV151" s="15" t="s">
        <v>84</v>
      </c>
      <c r="AW151" s="15" t="s">
        <v>33</v>
      </c>
      <c r="AX151" s="15" t="s">
        <v>76</v>
      </c>
      <c r="AY151" s="281" t="s">
        <v>177</v>
      </c>
    </row>
    <row r="152" s="13" customFormat="1">
      <c r="A152" s="13"/>
      <c r="B152" s="249"/>
      <c r="C152" s="250"/>
      <c r="D152" s="251" t="s">
        <v>185</v>
      </c>
      <c r="E152" s="252" t="s">
        <v>1</v>
      </c>
      <c r="F152" s="253" t="s">
        <v>1225</v>
      </c>
      <c r="G152" s="250"/>
      <c r="H152" s="254">
        <v>1156</v>
      </c>
      <c r="I152" s="255"/>
      <c r="J152" s="250"/>
      <c r="K152" s="250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185</v>
      </c>
      <c r="AU152" s="260" t="s">
        <v>86</v>
      </c>
      <c r="AV152" s="13" t="s">
        <v>86</v>
      </c>
      <c r="AW152" s="13" t="s">
        <v>33</v>
      </c>
      <c r="AX152" s="13" t="s">
        <v>76</v>
      </c>
      <c r="AY152" s="260" t="s">
        <v>177</v>
      </c>
    </row>
    <row r="153" s="14" customFormat="1">
      <c r="A153" s="14"/>
      <c r="B153" s="261"/>
      <c r="C153" s="262"/>
      <c r="D153" s="251" t="s">
        <v>185</v>
      </c>
      <c r="E153" s="263" t="s">
        <v>1</v>
      </c>
      <c r="F153" s="264" t="s">
        <v>187</v>
      </c>
      <c r="G153" s="262"/>
      <c r="H153" s="265">
        <v>2495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185</v>
      </c>
      <c r="AU153" s="271" t="s">
        <v>86</v>
      </c>
      <c r="AV153" s="14" t="s">
        <v>184</v>
      </c>
      <c r="AW153" s="14" t="s">
        <v>33</v>
      </c>
      <c r="AX153" s="14" t="s">
        <v>84</v>
      </c>
      <c r="AY153" s="271" t="s">
        <v>177</v>
      </c>
    </row>
    <row r="154" s="2" customFormat="1" ht="44.25" customHeight="1">
      <c r="A154" s="39"/>
      <c r="B154" s="40"/>
      <c r="C154" s="236" t="s">
        <v>202</v>
      </c>
      <c r="D154" s="236" t="s">
        <v>179</v>
      </c>
      <c r="E154" s="237" t="s">
        <v>1228</v>
      </c>
      <c r="F154" s="238" t="s">
        <v>1229</v>
      </c>
      <c r="G154" s="239" t="s">
        <v>429</v>
      </c>
      <c r="H154" s="240">
        <v>774</v>
      </c>
      <c r="I154" s="241"/>
      <c r="J154" s="242">
        <f>ROUND(I154*H154,2)</f>
        <v>0</v>
      </c>
      <c r="K154" s="238" t="s">
        <v>183</v>
      </c>
      <c r="L154" s="45"/>
      <c r="M154" s="243" t="s">
        <v>1</v>
      </c>
      <c r="N154" s="244" t="s">
        <v>41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184</v>
      </c>
      <c r="AT154" s="247" t="s">
        <v>179</v>
      </c>
      <c r="AU154" s="247" t="s">
        <v>86</v>
      </c>
      <c r="AY154" s="18" t="s">
        <v>177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84</v>
      </c>
      <c r="BK154" s="248">
        <f>ROUND(I154*H154,2)</f>
        <v>0</v>
      </c>
      <c r="BL154" s="18" t="s">
        <v>184</v>
      </c>
      <c r="BM154" s="247" t="s">
        <v>205</v>
      </c>
    </row>
    <row r="155" s="15" customFormat="1">
      <c r="A155" s="15"/>
      <c r="B155" s="272"/>
      <c r="C155" s="273"/>
      <c r="D155" s="251" t="s">
        <v>185</v>
      </c>
      <c r="E155" s="274" t="s">
        <v>1</v>
      </c>
      <c r="F155" s="275" t="s">
        <v>1220</v>
      </c>
      <c r="G155" s="273"/>
      <c r="H155" s="274" t="s">
        <v>1</v>
      </c>
      <c r="I155" s="276"/>
      <c r="J155" s="273"/>
      <c r="K155" s="273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185</v>
      </c>
      <c r="AU155" s="281" t="s">
        <v>86</v>
      </c>
      <c r="AV155" s="15" t="s">
        <v>84</v>
      </c>
      <c r="AW155" s="15" t="s">
        <v>33</v>
      </c>
      <c r="AX155" s="15" t="s">
        <v>76</v>
      </c>
      <c r="AY155" s="281" t="s">
        <v>177</v>
      </c>
    </row>
    <row r="156" s="15" customFormat="1">
      <c r="A156" s="15"/>
      <c r="B156" s="272"/>
      <c r="C156" s="273"/>
      <c r="D156" s="251" t="s">
        <v>185</v>
      </c>
      <c r="E156" s="274" t="s">
        <v>1</v>
      </c>
      <c r="F156" s="275" t="s">
        <v>1221</v>
      </c>
      <c r="G156" s="273"/>
      <c r="H156" s="274" t="s">
        <v>1</v>
      </c>
      <c r="I156" s="276"/>
      <c r="J156" s="273"/>
      <c r="K156" s="273"/>
      <c r="L156" s="277"/>
      <c r="M156" s="278"/>
      <c r="N156" s="279"/>
      <c r="O156" s="279"/>
      <c r="P156" s="279"/>
      <c r="Q156" s="279"/>
      <c r="R156" s="279"/>
      <c r="S156" s="279"/>
      <c r="T156" s="28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1" t="s">
        <v>185</v>
      </c>
      <c r="AU156" s="281" t="s">
        <v>86</v>
      </c>
      <c r="AV156" s="15" t="s">
        <v>84</v>
      </c>
      <c r="AW156" s="15" t="s">
        <v>33</v>
      </c>
      <c r="AX156" s="15" t="s">
        <v>76</v>
      </c>
      <c r="AY156" s="281" t="s">
        <v>177</v>
      </c>
    </row>
    <row r="157" s="13" customFormat="1">
      <c r="A157" s="13"/>
      <c r="B157" s="249"/>
      <c r="C157" s="250"/>
      <c r="D157" s="251" t="s">
        <v>185</v>
      </c>
      <c r="E157" s="252" t="s">
        <v>1</v>
      </c>
      <c r="F157" s="253" t="s">
        <v>1230</v>
      </c>
      <c r="G157" s="250"/>
      <c r="H157" s="254">
        <v>350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185</v>
      </c>
      <c r="AU157" s="260" t="s">
        <v>86</v>
      </c>
      <c r="AV157" s="13" t="s">
        <v>86</v>
      </c>
      <c r="AW157" s="13" t="s">
        <v>33</v>
      </c>
      <c r="AX157" s="13" t="s">
        <v>76</v>
      </c>
      <c r="AY157" s="260" t="s">
        <v>177</v>
      </c>
    </row>
    <row r="158" s="15" customFormat="1">
      <c r="A158" s="15"/>
      <c r="B158" s="272"/>
      <c r="C158" s="273"/>
      <c r="D158" s="251" t="s">
        <v>185</v>
      </c>
      <c r="E158" s="274" t="s">
        <v>1</v>
      </c>
      <c r="F158" s="275" t="s">
        <v>1223</v>
      </c>
      <c r="G158" s="273"/>
      <c r="H158" s="274" t="s">
        <v>1</v>
      </c>
      <c r="I158" s="276"/>
      <c r="J158" s="273"/>
      <c r="K158" s="273"/>
      <c r="L158" s="277"/>
      <c r="M158" s="278"/>
      <c r="N158" s="279"/>
      <c r="O158" s="279"/>
      <c r="P158" s="279"/>
      <c r="Q158" s="279"/>
      <c r="R158" s="279"/>
      <c r="S158" s="279"/>
      <c r="T158" s="28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1" t="s">
        <v>185</v>
      </c>
      <c r="AU158" s="281" t="s">
        <v>86</v>
      </c>
      <c r="AV158" s="15" t="s">
        <v>84</v>
      </c>
      <c r="AW158" s="15" t="s">
        <v>33</v>
      </c>
      <c r="AX158" s="15" t="s">
        <v>76</v>
      </c>
      <c r="AY158" s="281" t="s">
        <v>177</v>
      </c>
    </row>
    <row r="159" s="13" customFormat="1">
      <c r="A159" s="13"/>
      <c r="B159" s="249"/>
      <c r="C159" s="250"/>
      <c r="D159" s="251" t="s">
        <v>185</v>
      </c>
      <c r="E159" s="252" t="s">
        <v>1</v>
      </c>
      <c r="F159" s="253" t="s">
        <v>1231</v>
      </c>
      <c r="G159" s="250"/>
      <c r="H159" s="254">
        <v>236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185</v>
      </c>
      <c r="AU159" s="260" t="s">
        <v>86</v>
      </c>
      <c r="AV159" s="13" t="s">
        <v>86</v>
      </c>
      <c r="AW159" s="13" t="s">
        <v>33</v>
      </c>
      <c r="AX159" s="13" t="s">
        <v>76</v>
      </c>
      <c r="AY159" s="260" t="s">
        <v>177</v>
      </c>
    </row>
    <row r="160" s="15" customFormat="1">
      <c r="A160" s="15"/>
      <c r="B160" s="272"/>
      <c r="C160" s="273"/>
      <c r="D160" s="251" t="s">
        <v>185</v>
      </c>
      <c r="E160" s="274" t="s">
        <v>1</v>
      </c>
      <c r="F160" s="275" t="s">
        <v>1214</v>
      </c>
      <c r="G160" s="273"/>
      <c r="H160" s="274" t="s">
        <v>1</v>
      </c>
      <c r="I160" s="276"/>
      <c r="J160" s="273"/>
      <c r="K160" s="273"/>
      <c r="L160" s="277"/>
      <c r="M160" s="278"/>
      <c r="N160" s="279"/>
      <c r="O160" s="279"/>
      <c r="P160" s="279"/>
      <c r="Q160" s="279"/>
      <c r="R160" s="279"/>
      <c r="S160" s="279"/>
      <c r="T160" s="28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1" t="s">
        <v>185</v>
      </c>
      <c r="AU160" s="281" t="s">
        <v>86</v>
      </c>
      <c r="AV160" s="15" t="s">
        <v>84</v>
      </c>
      <c r="AW160" s="15" t="s">
        <v>33</v>
      </c>
      <c r="AX160" s="15" t="s">
        <v>76</v>
      </c>
      <c r="AY160" s="281" t="s">
        <v>177</v>
      </c>
    </row>
    <row r="161" s="13" customFormat="1">
      <c r="A161" s="13"/>
      <c r="B161" s="249"/>
      <c r="C161" s="250"/>
      <c r="D161" s="251" t="s">
        <v>185</v>
      </c>
      <c r="E161" s="252" t="s">
        <v>1</v>
      </c>
      <c r="F161" s="253" t="s">
        <v>1232</v>
      </c>
      <c r="G161" s="250"/>
      <c r="H161" s="254">
        <v>188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185</v>
      </c>
      <c r="AU161" s="260" t="s">
        <v>86</v>
      </c>
      <c r="AV161" s="13" t="s">
        <v>86</v>
      </c>
      <c r="AW161" s="13" t="s">
        <v>33</v>
      </c>
      <c r="AX161" s="13" t="s">
        <v>76</v>
      </c>
      <c r="AY161" s="260" t="s">
        <v>177</v>
      </c>
    </row>
    <row r="162" s="14" customFormat="1">
      <c r="A162" s="14"/>
      <c r="B162" s="261"/>
      <c r="C162" s="262"/>
      <c r="D162" s="251" t="s">
        <v>185</v>
      </c>
      <c r="E162" s="263" t="s">
        <v>1</v>
      </c>
      <c r="F162" s="264" t="s">
        <v>187</v>
      </c>
      <c r="G162" s="262"/>
      <c r="H162" s="265">
        <v>774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185</v>
      </c>
      <c r="AU162" s="271" t="s">
        <v>86</v>
      </c>
      <c r="AV162" s="14" t="s">
        <v>184</v>
      </c>
      <c r="AW162" s="14" t="s">
        <v>33</v>
      </c>
      <c r="AX162" s="14" t="s">
        <v>84</v>
      </c>
      <c r="AY162" s="271" t="s">
        <v>177</v>
      </c>
    </row>
    <row r="163" s="2" customFormat="1" ht="44.25" customHeight="1">
      <c r="A163" s="39"/>
      <c r="B163" s="40"/>
      <c r="C163" s="236" t="s">
        <v>195</v>
      </c>
      <c r="D163" s="236" t="s">
        <v>179</v>
      </c>
      <c r="E163" s="237" t="s">
        <v>180</v>
      </c>
      <c r="F163" s="238" t="s">
        <v>181</v>
      </c>
      <c r="G163" s="239" t="s">
        <v>182</v>
      </c>
      <c r="H163" s="240">
        <v>366.17399999999998</v>
      </c>
      <c r="I163" s="241"/>
      <c r="J163" s="242">
        <f>ROUND(I163*H163,2)</f>
        <v>0</v>
      </c>
      <c r="K163" s="238" t="s">
        <v>183</v>
      </c>
      <c r="L163" s="45"/>
      <c r="M163" s="243" t="s">
        <v>1</v>
      </c>
      <c r="N163" s="244" t="s">
        <v>41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184</v>
      </c>
      <c r="AT163" s="247" t="s">
        <v>179</v>
      </c>
      <c r="AU163" s="247" t="s">
        <v>86</v>
      </c>
      <c r="AY163" s="18" t="s">
        <v>177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84</v>
      </c>
      <c r="BK163" s="248">
        <f>ROUND(I163*H163,2)</f>
        <v>0</v>
      </c>
      <c r="BL163" s="18" t="s">
        <v>184</v>
      </c>
      <c r="BM163" s="247" t="s">
        <v>208</v>
      </c>
    </row>
    <row r="164" s="15" customFormat="1">
      <c r="A164" s="15"/>
      <c r="B164" s="272"/>
      <c r="C164" s="273"/>
      <c r="D164" s="251" t="s">
        <v>185</v>
      </c>
      <c r="E164" s="274" t="s">
        <v>1</v>
      </c>
      <c r="F164" s="275" t="s">
        <v>1233</v>
      </c>
      <c r="G164" s="273"/>
      <c r="H164" s="274" t="s">
        <v>1</v>
      </c>
      <c r="I164" s="276"/>
      <c r="J164" s="273"/>
      <c r="K164" s="273"/>
      <c r="L164" s="277"/>
      <c r="M164" s="278"/>
      <c r="N164" s="279"/>
      <c r="O164" s="279"/>
      <c r="P164" s="279"/>
      <c r="Q164" s="279"/>
      <c r="R164" s="279"/>
      <c r="S164" s="279"/>
      <c r="T164" s="28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1" t="s">
        <v>185</v>
      </c>
      <c r="AU164" s="281" t="s">
        <v>86</v>
      </c>
      <c r="AV164" s="15" t="s">
        <v>84</v>
      </c>
      <c r="AW164" s="15" t="s">
        <v>33</v>
      </c>
      <c r="AX164" s="15" t="s">
        <v>76</v>
      </c>
      <c r="AY164" s="281" t="s">
        <v>177</v>
      </c>
    </row>
    <row r="165" s="15" customFormat="1">
      <c r="A165" s="15"/>
      <c r="B165" s="272"/>
      <c r="C165" s="273"/>
      <c r="D165" s="251" t="s">
        <v>185</v>
      </c>
      <c r="E165" s="274" t="s">
        <v>1</v>
      </c>
      <c r="F165" s="275" t="s">
        <v>1234</v>
      </c>
      <c r="G165" s="273"/>
      <c r="H165" s="274" t="s">
        <v>1</v>
      </c>
      <c r="I165" s="276"/>
      <c r="J165" s="273"/>
      <c r="K165" s="273"/>
      <c r="L165" s="277"/>
      <c r="M165" s="278"/>
      <c r="N165" s="279"/>
      <c r="O165" s="279"/>
      <c r="P165" s="279"/>
      <c r="Q165" s="279"/>
      <c r="R165" s="279"/>
      <c r="S165" s="279"/>
      <c r="T165" s="28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1" t="s">
        <v>185</v>
      </c>
      <c r="AU165" s="281" t="s">
        <v>86</v>
      </c>
      <c r="AV165" s="15" t="s">
        <v>84</v>
      </c>
      <c r="AW165" s="15" t="s">
        <v>33</v>
      </c>
      <c r="AX165" s="15" t="s">
        <v>76</v>
      </c>
      <c r="AY165" s="281" t="s">
        <v>177</v>
      </c>
    </row>
    <row r="166" s="13" customFormat="1">
      <c r="A166" s="13"/>
      <c r="B166" s="249"/>
      <c r="C166" s="250"/>
      <c r="D166" s="251" t="s">
        <v>185</v>
      </c>
      <c r="E166" s="252" t="s">
        <v>1</v>
      </c>
      <c r="F166" s="253" t="s">
        <v>1235</v>
      </c>
      <c r="G166" s="250"/>
      <c r="H166" s="254">
        <v>174.80000000000001</v>
      </c>
      <c r="I166" s="255"/>
      <c r="J166" s="250"/>
      <c r="K166" s="250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185</v>
      </c>
      <c r="AU166" s="260" t="s">
        <v>86</v>
      </c>
      <c r="AV166" s="13" t="s">
        <v>86</v>
      </c>
      <c r="AW166" s="13" t="s">
        <v>33</v>
      </c>
      <c r="AX166" s="13" t="s">
        <v>76</v>
      </c>
      <c r="AY166" s="260" t="s">
        <v>177</v>
      </c>
    </row>
    <row r="167" s="15" customFormat="1">
      <c r="A167" s="15"/>
      <c r="B167" s="272"/>
      <c r="C167" s="273"/>
      <c r="D167" s="251" t="s">
        <v>185</v>
      </c>
      <c r="E167" s="274" t="s">
        <v>1</v>
      </c>
      <c r="F167" s="275" t="s">
        <v>1236</v>
      </c>
      <c r="G167" s="273"/>
      <c r="H167" s="274" t="s">
        <v>1</v>
      </c>
      <c r="I167" s="276"/>
      <c r="J167" s="273"/>
      <c r="K167" s="273"/>
      <c r="L167" s="277"/>
      <c r="M167" s="278"/>
      <c r="N167" s="279"/>
      <c r="O167" s="279"/>
      <c r="P167" s="279"/>
      <c r="Q167" s="279"/>
      <c r="R167" s="279"/>
      <c r="S167" s="279"/>
      <c r="T167" s="28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1" t="s">
        <v>185</v>
      </c>
      <c r="AU167" s="281" t="s">
        <v>86</v>
      </c>
      <c r="AV167" s="15" t="s">
        <v>84</v>
      </c>
      <c r="AW167" s="15" t="s">
        <v>33</v>
      </c>
      <c r="AX167" s="15" t="s">
        <v>76</v>
      </c>
      <c r="AY167" s="281" t="s">
        <v>177</v>
      </c>
    </row>
    <row r="168" s="13" customFormat="1">
      <c r="A168" s="13"/>
      <c r="B168" s="249"/>
      <c r="C168" s="250"/>
      <c r="D168" s="251" t="s">
        <v>185</v>
      </c>
      <c r="E168" s="252" t="s">
        <v>1</v>
      </c>
      <c r="F168" s="253" t="s">
        <v>1237</v>
      </c>
      <c r="G168" s="250"/>
      <c r="H168" s="254">
        <v>32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185</v>
      </c>
      <c r="AU168" s="260" t="s">
        <v>86</v>
      </c>
      <c r="AV168" s="13" t="s">
        <v>86</v>
      </c>
      <c r="AW168" s="13" t="s">
        <v>33</v>
      </c>
      <c r="AX168" s="13" t="s">
        <v>76</v>
      </c>
      <c r="AY168" s="260" t="s">
        <v>177</v>
      </c>
    </row>
    <row r="169" s="15" customFormat="1">
      <c r="A169" s="15"/>
      <c r="B169" s="272"/>
      <c r="C169" s="273"/>
      <c r="D169" s="251" t="s">
        <v>185</v>
      </c>
      <c r="E169" s="274" t="s">
        <v>1</v>
      </c>
      <c r="F169" s="275" t="s">
        <v>1238</v>
      </c>
      <c r="G169" s="273"/>
      <c r="H169" s="274" t="s">
        <v>1</v>
      </c>
      <c r="I169" s="276"/>
      <c r="J169" s="273"/>
      <c r="K169" s="273"/>
      <c r="L169" s="277"/>
      <c r="M169" s="278"/>
      <c r="N169" s="279"/>
      <c r="O169" s="279"/>
      <c r="P169" s="279"/>
      <c r="Q169" s="279"/>
      <c r="R169" s="279"/>
      <c r="S169" s="279"/>
      <c r="T169" s="28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1" t="s">
        <v>185</v>
      </c>
      <c r="AU169" s="281" t="s">
        <v>86</v>
      </c>
      <c r="AV169" s="15" t="s">
        <v>84</v>
      </c>
      <c r="AW169" s="15" t="s">
        <v>33</v>
      </c>
      <c r="AX169" s="15" t="s">
        <v>76</v>
      </c>
      <c r="AY169" s="281" t="s">
        <v>177</v>
      </c>
    </row>
    <row r="170" s="13" customFormat="1">
      <c r="A170" s="13"/>
      <c r="B170" s="249"/>
      <c r="C170" s="250"/>
      <c r="D170" s="251" t="s">
        <v>185</v>
      </c>
      <c r="E170" s="252" t="s">
        <v>1</v>
      </c>
      <c r="F170" s="253" t="s">
        <v>1239</v>
      </c>
      <c r="G170" s="250"/>
      <c r="H170" s="254">
        <v>45.799999999999997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185</v>
      </c>
      <c r="AU170" s="260" t="s">
        <v>86</v>
      </c>
      <c r="AV170" s="13" t="s">
        <v>86</v>
      </c>
      <c r="AW170" s="13" t="s">
        <v>33</v>
      </c>
      <c r="AX170" s="13" t="s">
        <v>76</v>
      </c>
      <c r="AY170" s="260" t="s">
        <v>177</v>
      </c>
    </row>
    <row r="171" s="15" customFormat="1">
      <c r="A171" s="15"/>
      <c r="B171" s="272"/>
      <c r="C171" s="273"/>
      <c r="D171" s="251" t="s">
        <v>185</v>
      </c>
      <c r="E171" s="274" t="s">
        <v>1</v>
      </c>
      <c r="F171" s="275" t="s">
        <v>1240</v>
      </c>
      <c r="G171" s="273"/>
      <c r="H171" s="274" t="s">
        <v>1</v>
      </c>
      <c r="I171" s="276"/>
      <c r="J171" s="273"/>
      <c r="K171" s="273"/>
      <c r="L171" s="277"/>
      <c r="M171" s="278"/>
      <c r="N171" s="279"/>
      <c r="O171" s="279"/>
      <c r="P171" s="279"/>
      <c r="Q171" s="279"/>
      <c r="R171" s="279"/>
      <c r="S171" s="279"/>
      <c r="T171" s="28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1" t="s">
        <v>185</v>
      </c>
      <c r="AU171" s="281" t="s">
        <v>86</v>
      </c>
      <c r="AV171" s="15" t="s">
        <v>84</v>
      </c>
      <c r="AW171" s="15" t="s">
        <v>33</v>
      </c>
      <c r="AX171" s="15" t="s">
        <v>76</v>
      </c>
      <c r="AY171" s="281" t="s">
        <v>177</v>
      </c>
    </row>
    <row r="172" s="13" customFormat="1">
      <c r="A172" s="13"/>
      <c r="B172" s="249"/>
      <c r="C172" s="250"/>
      <c r="D172" s="251" t="s">
        <v>185</v>
      </c>
      <c r="E172" s="252" t="s">
        <v>1</v>
      </c>
      <c r="F172" s="253" t="s">
        <v>1241</v>
      </c>
      <c r="G172" s="250"/>
      <c r="H172" s="254">
        <v>26.373999999999999</v>
      </c>
      <c r="I172" s="255"/>
      <c r="J172" s="250"/>
      <c r="K172" s="250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185</v>
      </c>
      <c r="AU172" s="260" t="s">
        <v>86</v>
      </c>
      <c r="AV172" s="13" t="s">
        <v>86</v>
      </c>
      <c r="AW172" s="13" t="s">
        <v>33</v>
      </c>
      <c r="AX172" s="13" t="s">
        <v>76</v>
      </c>
      <c r="AY172" s="260" t="s">
        <v>177</v>
      </c>
    </row>
    <row r="173" s="15" customFormat="1">
      <c r="A173" s="15"/>
      <c r="B173" s="272"/>
      <c r="C173" s="273"/>
      <c r="D173" s="251" t="s">
        <v>185</v>
      </c>
      <c r="E173" s="274" t="s">
        <v>1</v>
      </c>
      <c r="F173" s="275" t="s">
        <v>1242</v>
      </c>
      <c r="G173" s="273"/>
      <c r="H173" s="274" t="s">
        <v>1</v>
      </c>
      <c r="I173" s="276"/>
      <c r="J173" s="273"/>
      <c r="K173" s="273"/>
      <c r="L173" s="277"/>
      <c r="M173" s="278"/>
      <c r="N173" s="279"/>
      <c r="O173" s="279"/>
      <c r="P173" s="279"/>
      <c r="Q173" s="279"/>
      <c r="R173" s="279"/>
      <c r="S173" s="279"/>
      <c r="T173" s="28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1" t="s">
        <v>185</v>
      </c>
      <c r="AU173" s="281" t="s">
        <v>86</v>
      </c>
      <c r="AV173" s="15" t="s">
        <v>84</v>
      </c>
      <c r="AW173" s="15" t="s">
        <v>33</v>
      </c>
      <c r="AX173" s="15" t="s">
        <v>76</v>
      </c>
      <c r="AY173" s="281" t="s">
        <v>177</v>
      </c>
    </row>
    <row r="174" s="13" customFormat="1">
      <c r="A174" s="13"/>
      <c r="B174" s="249"/>
      <c r="C174" s="250"/>
      <c r="D174" s="251" t="s">
        <v>185</v>
      </c>
      <c r="E174" s="252" t="s">
        <v>1</v>
      </c>
      <c r="F174" s="253" t="s">
        <v>1243</v>
      </c>
      <c r="G174" s="250"/>
      <c r="H174" s="254">
        <v>87.200000000000003</v>
      </c>
      <c r="I174" s="255"/>
      <c r="J174" s="250"/>
      <c r="K174" s="250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185</v>
      </c>
      <c r="AU174" s="260" t="s">
        <v>86</v>
      </c>
      <c r="AV174" s="13" t="s">
        <v>86</v>
      </c>
      <c r="AW174" s="13" t="s">
        <v>33</v>
      </c>
      <c r="AX174" s="13" t="s">
        <v>76</v>
      </c>
      <c r="AY174" s="260" t="s">
        <v>177</v>
      </c>
    </row>
    <row r="175" s="14" customFormat="1">
      <c r="A175" s="14"/>
      <c r="B175" s="261"/>
      <c r="C175" s="262"/>
      <c r="D175" s="251" t="s">
        <v>185</v>
      </c>
      <c r="E175" s="263" t="s">
        <v>1</v>
      </c>
      <c r="F175" s="264" t="s">
        <v>187</v>
      </c>
      <c r="G175" s="262"/>
      <c r="H175" s="265">
        <v>366.17400000000004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185</v>
      </c>
      <c r="AU175" s="271" t="s">
        <v>86</v>
      </c>
      <c r="AV175" s="14" t="s">
        <v>184</v>
      </c>
      <c r="AW175" s="14" t="s">
        <v>33</v>
      </c>
      <c r="AX175" s="14" t="s">
        <v>84</v>
      </c>
      <c r="AY175" s="271" t="s">
        <v>177</v>
      </c>
    </row>
    <row r="176" s="2" customFormat="1" ht="44.25" customHeight="1">
      <c r="A176" s="39"/>
      <c r="B176" s="40"/>
      <c r="C176" s="236" t="s">
        <v>211</v>
      </c>
      <c r="D176" s="236" t="s">
        <v>179</v>
      </c>
      <c r="E176" s="237" t="s">
        <v>206</v>
      </c>
      <c r="F176" s="238" t="s">
        <v>207</v>
      </c>
      <c r="G176" s="239" t="s">
        <v>182</v>
      </c>
      <c r="H176" s="240">
        <v>72.900000000000006</v>
      </c>
      <c r="I176" s="241"/>
      <c r="J176" s="242">
        <f>ROUND(I176*H176,2)</f>
        <v>0</v>
      </c>
      <c r="K176" s="238" t="s">
        <v>183</v>
      </c>
      <c r="L176" s="45"/>
      <c r="M176" s="243" t="s">
        <v>1</v>
      </c>
      <c r="N176" s="244" t="s">
        <v>41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184</v>
      </c>
      <c r="AT176" s="247" t="s">
        <v>179</v>
      </c>
      <c r="AU176" s="247" t="s">
        <v>86</v>
      </c>
      <c r="AY176" s="18" t="s">
        <v>177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84</v>
      </c>
      <c r="BK176" s="248">
        <f>ROUND(I176*H176,2)</f>
        <v>0</v>
      </c>
      <c r="BL176" s="18" t="s">
        <v>184</v>
      </c>
      <c r="BM176" s="247" t="s">
        <v>214</v>
      </c>
    </row>
    <row r="177" s="15" customFormat="1">
      <c r="A177" s="15"/>
      <c r="B177" s="272"/>
      <c r="C177" s="273"/>
      <c r="D177" s="251" t="s">
        <v>185</v>
      </c>
      <c r="E177" s="274" t="s">
        <v>1</v>
      </c>
      <c r="F177" s="275" t="s">
        <v>1244</v>
      </c>
      <c r="G177" s="273"/>
      <c r="H177" s="274" t="s">
        <v>1</v>
      </c>
      <c r="I177" s="276"/>
      <c r="J177" s="273"/>
      <c r="K177" s="273"/>
      <c r="L177" s="277"/>
      <c r="M177" s="278"/>
      <c r="N177" s="279"/>
      <c r="O177" s="279"/>
      <c r="P177" s="279"/>
      <c r="Q177" s="279"/>
      <c r="R177" s="279"/>
      <c r="S177" s="279"/>
      <c r="T177" s="28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1" t="s">
        <v>185</v>
      </c>
      <c r="AU177" s="281" t="s">
        <v>86</v>
      </c>
      <c r="AV177" s="15" t="s">
        <v>84</v>
      </c>
      <c r="AW177" s="15" t="s">
        <v>33</v>
      </c>
      <c r="AX177" s="15" t="s">
        <v>76</v>
      </c>
      <c r="AY177" s="281" t="s">
        <v>177</v>
      </c>
    </row>
    <row r="178" s="13" customFormat="1">
      <c r="A178" s="13"/>
      <c r="B178" s="249"/>
      <c r="C178" s="250"/>
      <c r="D178" s="251" t="s">
        <v>185</v>
      </c>
      <c r="E178" s="252" t="s">
        <v>1</v>
      </c>
      <c r="F178" s="253" t="s">
        <v>1245</v>
      </c>
      <c r="G178" s="250"/>
      <c r="H178" s="254">
        <v>72.900000000000006</v>
      </c>
      <c r="I178" s="255"/>
      <c r="J178" s="250"/>
      <c r="K178" s="250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185</v>
      </c>
      <c r="AU178" s="260" t="s">
        <v>86</v>
      </c>
      <c r="AV178" s="13" t="s">
        <v>86</v>
      </c>
      <c r="AW178" s="13" t="s">
        <v>33</v>
      </c>
      <c r="AX178" s="13" t="s">
        <v>76</v>
      </c>
      <c r="AY178" s="260" t="s">
        <v>177</v>
      </c>
    </row>
    <row r="179" s="14" customFormat="1">
      <c r="A179" s="14"/>
      <c r="B179" s="261"/>
      <c r="C179" s="262"/>
      <c r="D179" s="251" t="s">
        <v>185</v>
      </c>
      <c r="E179" s="263" t="s">
        <v>1</v>
      </c>
      <c r="F179" s="264" t="s">
        <v>187</v>
      </c>
      <c r="G179" s="262"/>
      <c r="H179" s="265">
        <v>72.900000000000006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1" t="s">
        <v>185</v>
      </c>
      <c r="AU179" s="271" t="s">
        <v>86</v>
      </c>
      <c r="AV179" s="14" t="s">
        <v>184</v>
      </c>
      <c r="AW179" s="14" t="s">
        <v>33</v>
      </c>
      <c r="AX179" s="14" t="s">
        <v>84</v>
      </c>
      <c r="AY179" s="271" t="s">
        <v>177</v>
      </c>
    </row>
    <row r="180" s="2" customFormat="1" ht="33" customHeight="1">
      <c r="A180" s="39"/>
      <c r="B180" s="40"/>
      <c r="C180" s="236" t="s">
        <v>198</v>
      </c>
      <c r="D180" s="236" t="s">
        <v>179</v>
      </c>
      <c r="E180" s="237" t="s">
        <v>212</v>
      </c>
      <c r="F180" s="238" t="s">
        <v>213</v>
      </c>
      <c r="G180" s="239" t="s">
        <v>182</v>
      </c>
      <c r="H180" s="240">
        <v>72.900000000000006</v>
      </c>
      <c r="I180" s="241"/>
      <c r="J180" s="242">
        <f>ROUND(I180*H180,2)</f>
        <v>0</v>
      </c>
      <c r="K180" s="238" t="s">
        <v>183</v>
      </c>
      <c r="L180" s="45"/>
      <c r="M180" s="243" t="s">
        <v>1</v>
      </c>
      <c r="N180" s="244" t="s">
        <v>41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184</v>
      </c>
      <c r="AT180" s="247" t="s">
        <v>179</v>
      </c>
      <c r="AU180" s="247" t="s">
        <v>86</v>
      </c>
      <c r="AY180" s="18" t="s">
        <v>177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84</v>
      </c>
      <c r="BK180" s="248">
        <f>ROUND(I180*H180,2)</f>
        <v>0</v>
      </c>
      <c r="BL180" s="18" t="s">
        <v>184</v>
      </c>
      <c r="BM180" s="247" t="s">
        <v>217</v>
      </c>
    </row>
    <row r="181" s="15" customFormat="1">
      <c r="A181" s="15"/>
      <c r="B181" s="272"/>
      <c r="C181" s="273"/>
      <c r="D181" s="251" t="s">
        <v>185</v>
      </c>
      <c r="E181" s="274" t="s">
        <v>1</v>
      </c>
      <c r="F181" s="275" t="s">
        <v>1246</v>
      </c>
      <c r="G181" s="273"/>
      <c r="H181" s="274" t="s">
        <v>1</v>
      </c>
      <c r="I181" s="276"/>
      <c r="J181" s="273"/>
      <c r="K181" s="273"/>
      <c r="L181" s="277"/>
      <c r="M181" s="278"/>
      <c r="N181" s="279"/>
      <c r="O181" s="279"/>
      <c r="P181" s="279"/>
      <c r="Q181" s="279"/>
      <c r="R181" s="279"/>
      <c r="S181" s="279"/>
      <c r="T181" s="28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1" t="s">
        <v>185</v>
      </c>
      <c r="AU181" s="281" t="s">
        <v>86</v>
      </c>
      <c r="AV181" s="15" t="s">
        <v>84</v>
      </c>
      <c r="AW181" s="15" t="s">
        <v>33</v>
      </c>
      <c r="AX181" s="15" t="s">
        <v>76</v>
      </c>
      <c r="AY181" s="281" t="s">
        <v>177</v>
      </c>
    </row>
    <row r="182" s="13" customFormat="1">
      <c r="A182" s="13"/>
      <c r="B182" s="249"/>
      <c r="C182" s="250"/>
      <c r="D182" s="251" t="s">
        <v>185</v>
      </c>
      <c r="E182" s="252" t="s">
        <v>1</v>
      </c>
      <c r="F182" s="253" t="s">
        <v>1247</v>
      </c>
      <c r="G182" s="250"/>
      <c r="H182" s="254">
        <v>72.900000000000006</v>
      </c>
      <c r="I182" s="255"/>
      <c r="J182" s="250"/>
      <c r="K182" s="250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185</v>
      </c>
      <c r="AU182" s="260" t="s">
        <v>86</v>
      </c>
      <c r="AV182" s="13" t="s">
        <v>86</v>
      </c>
      <c r="AW182" s="13" t="s">
        <v>33</v>
      </c>
      <c r="AX182" s="13" t="s">
        <v>76</v>
      </c>
      <c r="AY182" s="260" t="s">
        <v>177</v>
      </c>
    </row>
    <row r="183" s="14" customFormat="1">
      <c r="A183" s="14"/>
      <c r="B183" s="261"/>
      <c r="C183" s="262"/>
      <c r="D183" s="251" t="s">
        <v>185</v>
      </c>
      <c r="E183" s="263" t="s">
        <v>1</v>
      </c>
      <c r="F183" s="264" t="s">
        <v>187</v>
      </c>
      <c r="G183" s="262"/>
      <c r="H183" s="265">
        <v>72.900000000000006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1" t="s">
        <v>185</v>
      </c>
      <c r="AU183" s="271" t="s">
        <v>86</v>
      </c>
      <c r="AV183" s="14" t="s">
        <v>184</v>
      </c>
      <c r="AW183" s="14" t="s">
        <v>33</v>
      </c>
      <c r="AX183" s="14" t="s">
        <v>84</v>
      </c>
      <c r="AY183" s="271" t="s">
        <v>177</v>
      </c>
    </row>
    <row r="184" s="2" customFormat="1" ht="21.75" customHeight="1">
      <c r="A184" s="39"/>
      <c r="B184" s="40"/>
      <c r="C184" s="236" t="s">
        <v>219</v>
      </c>
      <c r="D184" s="236" t="s">
        <v>179</v>
      </c>
      <c r="E184" s="237" t="s">
        <v>1248</v>
      </c>
      <c r="F184" s="238" t="s">
        <v>1249</v>
      </c>
      <c r="G184" s="239" t="s">
        <v>227</v>
      </c>
      <c r="H184" s="240">
        <v>3666</v>
      </c>
      <c r="I184" s="241"/>
      <c r="J184" s="242">
        <f>ROUND(I184*H184,2)</f>
        <v>0</v>
      </c>
      <c r="K184" s="238" t="s">
        <v>183</v>
      </c>
      <c r="L184" s="45"/>
      <c r="M184" s="243" t="s">
        <v>1</v>
      </c>
      <c r="N184" s="244" t="s">
        <v>41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184</v>
      </c>
      <c r="AT184" s="247" t="s">
        <v>179</v>
      </c>
      <c r="AU184" s="247" t="s">
        <v>86</v>
      </c>
      <c r="AY184" s="18" t="s">
        <v>177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84</v>
      </c>
      <c r="BK184" s="248">
        <f>ROUND(I184*H184,2)</f>
        <v>0</v>
      </c>
      <c r="BL184" s="18" t="s">
        <v>184</v>
      </c>
      <c r="BM184" s="247" t="s">
        <v>222</v>
      </c>
    </row>
    <row r="185" s="15" customFormat="1">
      <c r="A185" s="15"/>
      <c r="B185" s="272"/>
      <c r="C185" s="273"/>
      <c r="D185" s="251" t="s">
        <v>185</v>
      </c>
      <c r="E185" s="274" t="s">
        <v>1</v>
      </c>
      <c r="F185" s="275" t="s">
        <v>1250</v>
      </c>
      <c r="G185" s="273"/>
      <c r="H185" s="274" t="s">
        <v>1</v>
      </c>
      <c r="I185" s="276"/>
      <c r="J185" s="273"/>
      <c r="K185" s="273"/>
      <c r="L185" s="277"/>
      <c r="M185" s="278"/>
      <c r="N185" s="279"/>
      <c r="O185" s="279"/>
      <c r="P185" s="279"/>
      <c r="Q185" s="279"/>
      <c r="R185" s="279"/>
      <c r="S185" s="279"/>
      <c r="T185" s="28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1" t="s">
        <v>185</v>
      </c>
      <c r="AU185" s="281" t="s">
        <v>86</v>
      </c>
      <c r="AV185" s="15" t="s">
        <v>84</v>
      </c>
      <c r="AW185" s="15" t="s">
        <v>33</v>
      </c>
      <c r="AX185" s="15" t="s">
        <v>76</v>
      </c>
      <c r="AY185" s="281" t="s">
        <v>177</v>
      </c>
    </row>
    <row r="186" s="15" customFormat="1">
      <c r="A186" s="15"/>
      <c r="B186" s="272"/>
      <c r="C186" s="273"/>
      <c r="D186" s="251" t="s">
        <v>185</v>
      </c>
      <c r="E186" s="274" t="s">
        <v>1</v>
      </c>
      <c r="F186" s="275" t="s">
        <v>1251</v>
      </c>
      <c r="G186" s="273"/>
      <c r="H186" s="274" t="s">
        <v>1</v>
      </c>
      <c r="I186" s="276"/>
      <c r="J186" s="273"/>
      <c r="K186" s="273"/>
      <c r="L186" s="277"/>
      <c r="M186" s="278"/>
      <c r="N186" s="279"/>
      <c r="O186" s="279"/>
      <c r="P186" s="279"/>
      <c r="Q186" s="279"/>
      <c r="R186" s="279"/>
      <c r="S186" s="279"/>
      <c r="T186" s="28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1" t="s">
        <v>185</v>
      </c>
      <c r="AU186" s="281" t="s">
        <v>86</v>
      </c>
      <c r="AV186" s="15" t="s">
        <v>84</v>
      </c>
      <c r="AW186" s="15" t="s">
        <v>33</v>
      </c>
      <c r="AX186" s="15" t="s">
        <v>76</v>
      </c>
      <c r="AY186" s="281" t="s">
        <v>177</v>
      </c>
    </row>
    <row r="187" s="13" customFormat="1">
      <c r="A187" s="13"/>
      <c r="B187" s="249"/>
      <c r="C187" s="250"/>
      <c r="D187" s="251" t="s">
        <v>185</v>
      </c>
      <c r="E187" s="252" t="s">
        <v>1</v>
      </c>
      <c r="F187" s="253" t="s">
        <v>1252</v>
      </c>
      <c r="G187" s="250"/>
      <c r="H187" s="254">
        <v>525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185</v>
      </c>
      <c r="AU187" s="260" t="s">
        <v>86</v>
      </c>
      <c r="AV187" s="13" t="s">
        <v>86</v>
      </c>
      <c r="AW187" s="13" t="s">
        <v>33</v>
      </c>
      <c r="AX187" s="13" t="s">
        <v>76</v>
      </c>
      <c r="AY187" s="260" t="s">
        <v>177</v>
      </c>
    </row>
    <row r="188" s="15" customFormat="1">
      <c r="A188" s="15"/>
      <c r="B188" s="272"/>
      <c r="C188" s="273"/>
      <c r="D188" s="251" t="s">
        <v>185</v>
      </c>
      <c r="E188" s="274" t="s">
        <v>1</v>
      </c>
      <c r="F188" s="275" t="s">
        <v>1253</v>
      </c>
      <c r="G188" s="273"/>
      <c r="H188" s="274" t="s">
        <v>1</v>
      </c>
      <c r="I188" s="276"/>
      <c r="J188" s="273"/>
      <c r="K188" s="273"/>
      <c r="L188" s="277"/>
      <c r="M188" s="278"/>
      <c r="N188" s="279"/>
      <c r="O188" s="279"/>
      <c r="P188" s="279"/>
      <c r="Q188" s="279"/>
      <c r="R188" s="279"/>
      <c r="S188" s="279"/>
      <c r="T188" s="28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1" t="s">
        <v>185</v>
      </c>
      <c r="AU188" s="281" t="s">
        <v>86</v>
      </c>
      <c r="AV188" s="15" t="s">
        <v>84</v>
      </c>
      <c r="AW188" s="15" t="s">
        <v>33</v>
      </c>
      <c r="AX188" s="15" t="s">
        <v>76</v>
      </c>
      <c r="AY188" s="281" t="s">
        <v>177</v>
      </c>
    </row>
    <row r="189" s="13" customFormat="1">
      <c r="A189" s="13"/>
      <c r="B189" s="249"/>
      <c r="C189" s="250"/>
      <c r="D189" s="251" t="s">
        <v>185</v>
      </c>
      <c r="E189" s="252" t="s">
        <v>1</v>
      </c>
      <c r="F189" s="253" t="s">
        <v>1254</v>
      </c>
      <c r="G189" s="250"/>
      <c r="H189" s="254">
        <v>1001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185</v>
      </c>
      <c r="AU189" s="260" t="s">
        <v>86</v>
      </c>
      <c r="AV189" s="13" t="s">
        <v>86</v>
      </c>
      <c r="AW189" s="13" t="s">
        <v>33</v>
      </c>
      <c r="AX189" s="13" t="s">
        <v>76</v>
      </c>
      <c r="AY189" s="260" t="s">
        <v>177</v>
      </c>
    </row>
    <row r="190" s="15" customFormat="1">
      <c r="A190" s="15"/>
      <c r="B190" s="272"/>
      <c r="C190" s="273"/>
      <c r="D190" s="251" t="s">
        <v>185</v>
      </c>
      <c r="E190" s="274" t="s">
        <v>1</v>
      </c>
      <c r="F190" s="275" t="s">
        <v>1255</v>
      </c>
      <c r="G190" s="273"/>
      <c r="H190" s="274" t="s">
        <v>1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185</v>
      </c>
      <c r="AU190" s="281" t="s">
        <v>86</v>
      </c>
      <c r="AV190" s="15" t="s">
        <v>84</v>
      </c>
      <c r="AW190" s="15" t="s">
        <v>33</v>
      </c>
      <c r="AX190" s="15" t="s">
        <v>76</v>
      </c>
      <c r="AY190" s="281" t="s">
        <v>177</v>
      </c>
    </row>
    <row r="191" s="13" customFormat="1">
      <c r="A191" s="13"/>
      <c r="B191" s="249"/>
      <c r="C191" s="250"/>
      <c r="D191" s="251" t="s">
        <v>185</v>
      </c>
      <c r="E191" s="252" t="s">
        <v>1</v>
      </c>
      <c r="F191" s="253" t="s">
        <v>247</v>
      </c>
      <c r="G191" s="250"/>
      <c r="H191" s="254">
        <v>26</v>
      </c>
      <c r="I191" s="255"/>
      <c r="J191" s="250"/>
      <c r="K191" s="250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185</v>
      </c>
      <c r="AU191" s="260" t="s">
        <v>86</v>
      </c>
      <c r="AV191" s="13" t="s">
        <v>86</v>
      </c>
      <c r="AW191" s="13" t="s">
        <v>33</v>
      </c>
      <c r="AX191" s="13" t="s">
        <v>76</v>
      </c>
      <c r="AY191" s="260" t="s">
        <v>177</v>
      </c>
    </row>
    <row r="192" s="15" customFormat="1">
      <c r="A192" s="15"/>
      <c r="B192" s="272"/>
      <c r="C192" s="273"/>
      <c r="D192" s="251" t="s">
        <v>185</v>
      </c>
      <c r="E192" s="274" t="s">
        <v>1</v>
      </c>
      <c r="F192" s="275" t="s">
        <v>1256</v>
      </c>
      <c r="G192" s="273"/>
      <c r="H192" s="274" t="s">
        <v>1</v>
      </c>
      <c r="I192" s="276"/>
      <c r="J192" s="273"/>
      <c r="K192" s="273"/>
      <c r="L192" s="277"/>
      <c r="M192" s="278"/>
      <c r="N192" s="279"/>
      <c r="O192" s="279"/>
      <c r="P192" s="279"/>
      <c r="Q192" s="279"/>
      <c r="R192" s="279"/>
      <c r="S192" s="279"/>
      <c r="T192" s="28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1" t="s">
        <v>185</v>
      </c>
      <c r="AU192" s="281" t="s">
        <v>86</v>
      </c>
      <c r="AV192" s="15" t="s">
        <v>84</v>
      </c>
      <c r="AW192" s="15" t="s">
        <v>33</v>
      </c>
      <c r="AX192" s="15" t="s">
        <v>76</v>
      </c>
      <c r="AY192" s="281" t="s">
        <v>177</v>
      </c>
    </row>
    <row r="193" s="13" customFormat="1">
      <c r="A193" s="13"/>
      <c r="B193" s="249"/>
      <c r="C193" s="250"/>
      <c r="D193" s="251" t="s">
        <v>185</v>
      </c>
      <c r="E193" s="252" t="s">
        <v>1</v>
      </c>
      <c r="F193" s="253" t="s">
        <v>1257</v>
      </c>
      <c r="G193" s="250"/>
      <c r="H193" s="254">
        <v>1213</v>
      </c>
      <c r="I193" s="255"/>
      <c r="J193" s="250"/>
      <c r="K193" s="250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185</v>
      </c>
      <c r="AU193" s="260" t="s">
        <v>86</v>
      </c>
      <c r="AV193" s="13" t="s">
        <v>86</v>
      </c>
      <c r="AW193" s="13" t="s">
        <v>33</v>
      </c>
      <c r="AX193" s="13" t="s">
        <v>76</v>
      </c>
      <c r="AY193" s="260" t="s">
        <v>177</v>
      </c>
    </row>
    <row r="194" s="15" customFormat="1">
      <c r="A194" s="15"/>
      <c r="B194" s="272"/>
      <c r="C194" s="273"/>
      <c r="D194" s="251" t="s">
        <v>185</v>
      </c>
      <c r="E194" s="274" t="s">
        <v>1</v>
      </c>
      <c r="F194" s="275" t="s">
        <v>1258</v>
      </c>
      <c r="G194" s="273"/>
      <c r="H194" s="274" t="s">
        <v>1</v>
      </c>
      <c r="I194" s="276"/>
      <c r="J194" s="273"/>
      <c r="K194" s="273"/>
      <c r="L194" s="277"/>
      <c r="M194" s="278"/>
      <c r="N194" s="279"/>
      <c r="O194" s="279"/>
      <c r="P194" s="279"/>
      <c r="Q194" s="279"/>
      <c r="R194" s="279"/>
      <c r="S194" s="279"/>
      <c r="T194" s="28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1" t="s">
        <v>185</v>
      </c>
      <c r="AU194" s="281" t="s">
        <v>86</v>
      </c>
      <c r="AV194" s="15" t="s">
        <v>84</v>
      </c>
      <c r="AW194" s="15" t="s">
        <v>33</v>
      </c>
      <c r="AX194" s="15" t="s">
        <v>76</v>
      </c>
      <c r="AY194" s="281" t="s">
        <v>177</v>
      </c>
    </row>
    <row r="195" s="13" customFormat="1">
      <c r="A195" s="13"/>
      <c r="B195" s="249"/>
      <c r="C195" s="250"/>
      <c r="D195" s="251" t="s">
        <v>185</v>
      </c>
      <c r="E195" s="252" t="s">
        <v>1</v>
      </c>
      <c r="F195" s="253" t="s">
        <v>1259</v>
      </c>
      <c r="G195" s="250"/>
      <c r="H195" s="254">
        <v>265</v>
      </c>
      <c r="I195" s="255"/>
      <c r="J195" s="250"/>
      <c r="K195" s="250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185</v>
      </c>
      <c r="AU195" s="260" t="s">
        <v>86</v>
      </c>
      <c r="AV195" s="13" t="s">
        <v>86</v>
      </c>
      <c r="AW195" s="13" t="s">
        <v>33</v>
      </c>
      <c r="AX195" s="13" t="s">
        <v>76</v>
      </c>
      <c r="AY195" s="260" t="s">
        <v>177</v>
      </c>
    </row>
    <row r="196" s="15" customFormat="1">
      <c r="A196" s="15"/>
      <c r="B196" s="272"/>
      <c r="C196" s="273"/>
      <c r="D196" s="251" t="s">
        <v>185</v>
      </c>
      <c r="E196" s="274" t="s">
        <v>1</v>
      </c>
      <c r="F196" s="275" t="s">
        <v>1260</v>
      </c>
      <c r="G196" s="273"/>
      <c r="H196" s="274" t="s">
        <v>1</v>
      </c>
      <c r="I196" s="276"/>
      <c r="J196" s="273"/>
      <c r="K196" s="273"/>
      <c r="L196" s="277"/>
      <c r="M196" s="278"/>
      <c r="N196" s="279"/>
      <c r="O196" s="279"/>
      <c r="P196" s="279"/>
      <c r="Q196" s="279"/>
      <c r="R196" s="279"/>
      <c r="S196" s="279"/>
      <c r="T196" s="28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1" t="s">
        <v>185</v>
      </c>
      <c r="AU196" s="281" t="s">
        <v>86</v>
      </c>
      <c r="AV196" s="15" t="s">
        <v>84</v>
      </c>
      <c r="AW196" s="15" t="s">
        <v>33</v>
      </c>
      <c r="AX196" s="15" t="s">
        <v>76</v>
      </c>
      <c r="AY196" s="281" t="s">
        <v>177</v>
      </c>
    </row>
    <row r="197" s="13" customFormat="1">
      <c r="A197" s="13"/>
      <c r="B197" s="249"/>
      <c r="C197" s="250"/>
      <c r="D197" s="251" t="s">
        <v>185</v>
      </c>
      <c r="E197" s="252" t="s">
        <v>1</v>
      </c>
      <c r="F197" s="253" t="s">
        <v>552</v>
      </c>
      <c r="G197" s="250"/>
      <c r="H197" s="254">
        <v>150</v>
      </c>
      <c r="I197" s="255"/>
      <c r="J197" s="250"/>
      <c r="K197" s="250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185</v>
      </c>
      <c r="AU197" s="260" t="s">
        <v>86</v>
      </c>
      <c r="AV197" s="13" t="s">
        <v>86</v>
      </c>
      <c r="AW197" s="13" t="s">
        <v>33</v>
      </c>
      <c r="AX197" s="13" t="s">
        <v>76</v>
      </c>
      <c r="AY197" s="260" t="s">
        <v>177</v>
      </c>
    </row>
    <row r="198" s="15" customFormat="1">
      <c r="A198" s="15"/>
      <c r="B198" s="272"/>
      <c r="C198" s="273"/>
      <c r="D198" s="251" t="s">
        <v>185</v>
      </c>
      <c r="E198" s="274" t="s">
        <v>1</v>
      </c>
      <c r="F198" s="275" t="s">
        <v>1261</v>
      </c>
      <c r="G198" s="273"/>
      <c r="H198" s="274" t="s">
        <v>1</v>
      </c>
      <c r="I198" s="276"/>
      <c r="J198" s="273"/>
      <c r="K198" s="273"/>
      <c r="L198" s="277"/>
      <c r="M198" s="278"/>
      <c r="N198" s="279"/>
      <c r="O198" s="279"/>
      <c r="P198" s="279"/>
      <c r="Q198" s="279"/>
      <c r="R198" s="279"/>
      <c r="S198" s="279"/>
      <c r="T198" s="28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1" t="s">
        <v>185</v>
      </c>
      <c r="AU198" s="281" t="s">
        <v>86</v>
      </c>
      <c r="AV198" s="15" t="s">
        <v>84</v>
      </c>
      <c r="AW198" s="15" t="s">
        <v>33</v>
      </c>
      <c r="AX198" s="15" t="s">
        <v>76</v>
      </c>
      <c r="AY198" s="281" t="s">
        <v>177</v>
      </c>
    </row>
    <row r="199" s="13" customFormat="1">
      <c r="A199" s="13"/>
      <c r="B199" s="249"/>
      <c r="C199" s="250"/>
      <c r="D199" s="251" t="s">
        <v>185</v>
      </c>
      <c r="E199" s="252" t="s">
        <v>1</v>
      </c>
      <c r="F199" s="253" t="s">
        <v>343</v>
      </c>
      <c r="G199" s="250"/>
      <c r="H199" s="254">
        <v>60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185</v>
      </c>
      <c r="AU199" s="260" t="s">
        <v>86</v>
      </c>
      <c r="AV199" s="13" t="s">
        <v>86</v>
      </c>
      <c r="AW199" s="13" t="s">
        <v>33</v>
      </c>
      <c r="AX199" s="13" t="s">
        <v>76</v>
      </c>
      <c r="AY199" s="260" t="s">
        <v>177</v>
      </c>
    </row>
    <row r="200" s="15" customFormat="1">
      <c r="A200" s="15"/>
      <c r="B200" s="272"/>
      <c r="C200" s="273"/>
      <c r="D200" s="251" t="s">
        <v>185</v>
      </c>
      <c r="E200" s="274" t="s">
        <v>1</v>
      </c>
      <c r="F200" s="275" t="s">
        <v>1262</v>
      </c>
      <c r="G200" s="273"/>
      <c r="H200" s="274" t="s">
        <v>1</v>
      </c>
      <c r="I200" s="276"/>
      <c r="J200" s="273"/>
      <c r="K200" s="273"/>
      <c r="L200" s="277"/>
      <c r="M200" s="278"/>
      <c r="N200" s="279"/>
      <c r="O200" s="279"/>
      <c r="P200" s="279"/>
      <c r="Q200" s="279"/>
      <c r="R200" s="279"/>
      <c r="S200" s="279"/>
      <c r="T200" s="28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81" t="s">
        <v>185</v>
      </c>
      <c r="AU200" s="281" t="s">
        <v>86</v>
      </c>
      <c r="AV200" s="15" t="s">
        <v>84</v>
      </c>
      <c r="AW200" s="15" t="s">
        <v>33</v>
      </c>
      <c r="AX200" s="15" t="s">
        <v>76</v>
      </c>
      <c r="AY200" s="281" t="s">
        <v>177</v>
      </c>
    </row>
    <row r="201" s="13" customFormat="1">
      <c r="A201" s="13"/>
      <c r="B201" s="249"/>
      <c r="C201" s="250"/>
      <c r="D201" s="251" t="s">
        <v>185</v>
      </c>
      <c r="E201" s="252" t="s">
        <v>1</v>
      </c>
      <c r="F201" s="253" t="s">
        <v>1263</v>
      </c>
      <c r="G201" s="250"/>
      <c r="H201" s="254">
        <v>376</v>
      </c>
      <c r="I201" s="255"/>
      <c r="J201" s="250"/>
      <c r="K201" s="250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185</v>
      </c>
      <c r="AU201" s="260" t="s">
        <v>86</v>
      </c>
      <c r="AV201" s="13" t="s">
        <v>86</v>
      </c>
      <c r="AW201" s="13" t="s">
        <v>33</v>
      </c>
      <c r="AX201" s="13" t="s">
        <v>76</v>
      </c>
      <c r="AY201" s="260" t="s">
        <v>177</v>
      </c>
    </row>
    <row r="202" s="15" customFormat="1">
      <c r="A202" s="15"/>
      <c r="B202" s="272"/>
      <c r="C202" s="273"/>
      <c r="D202" s="251" t="s">
        <v>185</v>
      </c>
      <c r="E202" s="274" t="s">
        <v>1</v>
      </c>
      <c r="F202" s="275" t="s">
        <v>1264</v>
      </c>
      <c r="G202" s="273"/>
      <c r="H202" s="274" t="s">
        <v>1</v>
      </c>
      <c r="I202" s="276"/>
      <c r="J202" s="273"/>
      <c r="K202" s="273"/>
      <c r="L202" s="277"/>
      <c r="M202" s="278"/>
      <c r="N202" s="279"/>
      <c r="O202" s="279"/>
      <c r="P202" s="279"/>
      <c r="Q202" s="279"/>
      <c r="R202" s="279"/>
      <c r="S202" s="279"/>
      <c r="T202" s="28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1" t="s">
        <v>185</v>
      </c>
      <c r="AU202" s="281" t="s">
        <v>86</v>
      </c>
      <c r="AV202" s="15" t="s">
        <v>84</v>
      </c>
      <c r="AW202" s="15" t="s">
        <v>33</v>
      </c>
      <c r="AX202" s="15" t="s">
        <v>76</v>
      </c>
      <c r="AY202" s="281" t="s">
        <v>177</v>
      </c>
    </row>
    <row r="203" s="13" customFormat="1">
      <c r="A203" s="13"/>
      <c r="B203" s="249"/>
      <c r="C203" s="250"/>
      <c r="D203" s="251" t="s">
        <v>185</v>
      </c>
      <c r="E203" s="252" t="s">
        <v>1</v>
      </c>
      <c r="F203" s="253" t="s">
        <v>312</v>
      </c>
      <c r="G203" s="250"/>
      <c r="H203" s="254">
        <v>50</v>
      </c>
      <c r="I203" s="255"/>
      <c r="J203" s="250"/>
      <c r="K203" s="250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185</v>
      </c>
      <c r="AU203" s="260" t="s">
        <v>86</v>
      </c>
      <c r="AV203" s="13" t="s">
        <v>86</v>
      </c>
      <c r="AW203" s="13" t="s">
        <v>33</v>
      </c>
      <c r="AX203" s="13" t="s">
        <v>76</v>
      </c>
      <c r="AY203" s="260" t="s">
        <v>177</v>
      </c>
    </row>
    <row r="204" s="14" customFormat="1">
      <c r="A204" s="14"/>
      <c r="B204" s="261"/>
      <c r="C204" s="262"/>
      <c r="D204" s="251" t="s">
        <v>185</v>
      </c>
      <c r="E204" s="263" t="s">
        <v>1</v>
      </c>
      <c r="F204" s="264" t="s">
        <v>187</v>
      </c>
      <c r="G204" s="262"/>
      <c r="H204" s="265">
        <v>3666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185</v>
      </c>
      <c r="AU204" s="271" t="s">
        <v>86</v>
      </c>
      <c r="AV204" s="14" t="s">
        <v>184</v>
      </c>
      <c r="AW204" s="14" t="s">
        <v>33</v>
      </c>
      <c r="AX204" s="14" t="s">
        <v>84</v>
      </c>
      <c r="AY204" s="271" t="s">
        <v>177</v>
      </c>
    </row>
    <row r="205" s="12" customFormat="1" ht="22.8" customHeight="1">
      <c r="A205" s="12"/>
      <c r="B205" s="220"/>
      <c r="C205" s="221"/>
      <c r="D205" s="222" t="s">
        <v>75</v>
      </c>
      <c r="E205" s="234" t="s">
        <v>184</v>
      </c>
      <c r="F205" s="234" t="s">
        <v>303</v>
      </c>
      <c r="G205" s="221"/>
      <c r="H205" s="221"/>
      <c r="I205" s="224"/>
      <c r="J205" s="235">
        <f>BK205</f>
        <v>0</v>
      </c>
      <c r="K205" s="221"/>
      <c r="L205" s="226"/>
      <c r="M205" s="227"/>
      <c r="N205" s="228"/>
      <c r="O205" s="228"/>
      <c r="P205" s="229">
        <f>SUM(P206:P209)</f>
        <v>0</v>
      </c>
      <c r="Q205" s="228"/>
      <c r="R205" s="229">
        <f>SUM(R206:R209)</f>
        <v>0</v>
      </c>
      <c r="S205" s="228"/>
      <c r="T205" s="230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1" t="s">
        <v>84</v>
      </c>
      <c r="AT205" s="232" t="s">
        <v>75</v>
      </c>
      <c r="AU205" s="232" t="s">
        <v>84</v>
      </c>
      <c r="AY205" s="231" t="s">
        <v>177</v>
      </c>
      <c r="BK205" s="233">
        <f>SUM(BK206:BK209)</f>
        <v>0</v>
      </c>
    </row>
    <row r="206" s="2" customFormat="1" ht="33" customHeight="1">
      <c r="A206" s="39"/>
      <c r="B206" s="40"/>
      <c r="C206" s="236" t="s">
        <v>205</v>
      </c>
      <c r="D206" s="236" t="s">
        <v>179</v>
      </c>
      <c r="E206" s="237" t="s">
        <v>1101</v>
      </c>
      <c r="F206" s="238" t="s">
        <v>1102</v>
      </c>
      <c r="G206" s="239" t="s">
        <v>227</v>
      </c>
      <c r="H206" s="240">
        <v>1628</v>
      </c>
      <c r="I206" s="241"/>
      <c r="J206" s="242">
        <f>ROUND(I206*H206,2)</f>
        <v>0</v>
      </c>
      <c r="K206" s="238" t="s">
        <v>183</v>
      </c>
      <c r="L206" s="45"/>
      <c r="M206" s="243" t="s">
        <v>1</v>
      </c>
      <c r="N206" s="244" t="s">
        <v>41</v>
      </c>
      <c r="O206" s="92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184</v>
      </c>
      <c r="AT206" s="247" t="s">
        <v>179</v>
      </c>
      <c r="AU206" s="247" t="s">
        <v>86</v>
      </c>
      <c r="AY206" s="18" t="s">
        <v>177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84</v>
      </c>
      <c r="BK206" s="248">
        <f>ROUND(I206*H206,2)</f>
        <v>0</v>
      </c>
      <c r="BL206" s="18" t="s">
        <v>184</v>
      </c>
      <c r="BM206" s="247" t="s">
        <v>228</v>
      </c>
    </row>
    <row r="207" s="15" customFormat="1">
      <c r="A207" s="15"/>
      <c r="B207" s="272"/>
      <c r="C207" s="273"/>
      <c r="D207" s="251" t="s">
        <v>185</v>
      </c>
      <c r="E207" s="274" t="s">
        <v>1</v>
      </c>
      <c r="F207" s="275" t="s">
        <v>1265</v>
      </c>
      <c r="G207" s="273"/>
      <c r="H207" s="274" t="s">
        <v>1</v>
      </c>
      <c r="I207" s="276"/>
      <c r="J207" s="273"/>
      <c r="K207" s="273"/>
      <c r="L207" s="277"/>
      <c r="M207" s="278"/>
      <c r="N207" s="279"/>
      <c r="O207" s="279"/>
      <c r="P207" s="279"/>
      <c r="Q207" s="279"/>
      <c r="R207" s="279"/>
      <c r="S207" s="279"/>
      <c r="T207" s="28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1" t="s">
        <v>185</v>
      </c>
      <c r="AU207" s="281" t="s">
        <v>86</v>
      </c>
      <c r="AV207" s="15" t="s">
        <v>84</v>
      </c>
      <c r="AW207" s="15" t="s">
        <v>33</v>
      </c>
      <c r="AX207" s="15" t="s">
        <v>76</v>
      </c>
      <c r="AY207" s="281" t="s">
        <v>177</v>
      </c>
    </row>
    <row r="208" s="13" customFormat="1">
      <c r="A208" s="13"/>
      <c r="B208" s="249"/>
      <c r="C208" s="250"/>
      <c r="D208" s="251" t="s">
        <v>185</v>
      </c>
      <c r="E208" s="252" t="s">
        <v>1</v>
      </c>
      <c r="F208" s="253" t="s">
        <v>1266</v>
      </c>
      <c r="G208" s="250"/>
      <c r="H208" s="254">
        <v>1628</v>
      </c>
      <c r="I208" s="255"/>
      <c r="J208" s="250"/>
      <c r="K208" s="250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185</v>
      </c>
      <c r="AU208" s="260" t="s">
        <v>86</v>
      </c>
      <c r="AV208" s="13" t="s">
        <v>86</v>
      </c>
      <c r="AW208" s="13" t="s">
        <v>33</v>
      </c>
      <c r="AX208" s="13" t="s">
        <v>76</v>
      </c>
      <c r="AY208" s="260" t="s">
        <v>177</v>
      </c>
    </row>
    <row r="209" s="14" customFormat="1">
      <c r="A209" s="14"/>
      <c r="B209" s="261"/>
      <c r="C209" s="262"/>
      <c r="D209" s="251" t="s">
        <v>185</v>
      </c>
      <c r="E209" s="263" t="s">
        <v>1</v>
      </c>
      <c r="F209" s="264" t="s">
        <v>187</v>
      </c>
      <c r="G209" s="262"/>
      <c r="H209" s="265">
        <v>1628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1" t="s">
        <v>185</v>
      </c>
      <c r="AU209" s="271" t="s">
        <v>86</v>
      </c>
      <c r="AV209" s="14" t="s">
        <v>184</v>
      </c>
      <c r="AW209" s="14" t="s">
        <v>33</v>
      </c>
      <c r="AX209" s="14" t="s">
        <v>84</v>
      </c>
      <c r="AY209" s="271" t="s">
        <v>177</v>
      </c>
    </row>
    <row r="210" s="12" customFormat="1" ht="22.8" customHeight="1">
      <c r="A210" s="12"/>
      <c r="B210" s="220"/>
      <c r="C210" s="221"/>
      <c r="D210" s="222" t="s">
        <v>75</v>
      </c>
      <c r="E210" s="234" t="s">
        <v>202</v>
      </c>
      <c r="F210" s="234" t="s">
        <v>1110</v>
      </c>
      <c r="G210" s="221"/>
      <c r="H210" s="221"/>
      <c r="I210" s="224"/>
      <c r="J210" s="235">
        <f>BK210</f>
        <v>0</v>
      </c>
      <c r="K210" s="221"/>
      <c r="L210" s="226"/>
      <c r="M210" s="227"/>
      <c r="N210" s="228"/>
      <c r="O210" s="228"/>
      <c r="P210" s="229">
        <f>SUM(P211:P288)</f>
        <v>0</v>
      </c>
      <c r="Q210" s="228"/>
      <c r="R210" s="229">
        <f>SUM(R211:R288)</f>
        <v>0</v>
      </c>
      <c r="S210" s="228"/>
      <c r="T210" s="230">
        <f>SUM(T211:T288)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1" t="s">
        <v>84</v>
      </c>
      <c r="AT210" s="232" t="s">
        <v>75</v>
      </c>
      <c r="AU210" s="232" t="s">
        <v>84</v>
      </c>
      <c r="AY210" s="231" t="s">
        <v>177</v>
      </c>
      <c r="BK210" s="233">
        <f>SUM(BK211:BK288)</f>
        <v>0</v>
      </c>
    </row>
    <row r="211" s="2" customFormat="1" ht="55.5" customHeight="1">
      <c r="A211" s="39"/>
      <c r="B211" s="40"/>
      <c r="C211" s="236" t="s">
        <v>236</v>
      </c>
      <c r="D211" s="236" t="s">
        <v>179</v>
      </c>
      <c r="E211" s="237" t="s">
        <v>1267</v>
      </c>
      <c r="F211" s="238" t="s">
        <v>1268</v>
      </c>
      <c r="G211" s="239" t="s">
        <v>227</v>
      </c>
      <c r="H211" s="240">
        <v>486</v>
      </c>
      <c r="I211" s="241"/>
      <c r="J211" s="242">
        <f>ROUND(I211*H211,2)</f>
        <v>0</v>
      </c>
      <c r="K211" s="238" t="s">
        <v>183</v>
      </c>
      <c r="L211" s="45"/>
      <c r="M211" s="243" t="s">
        <v>1</v>
      </c>
      <c r="N211" s="244" t="s">
        <v>41</v>
      </c>
      <c r="O211" s="92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7" t="s">
        <v>184</v>
      </c>
      <c r="AT211" s="247" t="s">
        <v>179</v>
      </c>
      <c r="AU211" s="247" t="s">
        <v>86</v>
      </c>
      <c r="AY211" s="18" t="s">
        <v>177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8" t="s">
        <v>84</v>
      </c>
      <c r="BK211" s="248">
        <f>ROUND(I211*H211,2)</f>
        <v>0</v>
      </c>
      <c r="BL211" s="18" t="s">
        <v>184</v>
      </c>
      <c r="BM211" s="247" t="s">
        <v>239</v>
      </c>
    </row>
    <row r="212" s="15" customFormat="1">
      <c r="A212" s="15"/>
      <c r="B212" s="272"/>
      <c r="C212" s="273"/>
      <c r="D212" s="251" t="s">
        <v>185</v>
      </c>
      <c r="E212" s="274" t="s">
        <v>1</v>
      </c>
      <c r="F212" s="275" t="s">
        <v>1269</v>
      </c>
      <c r="G212" s="273"/>
      <c r="H212" s="274" t="s">
        <v>1</v>
      </c>
      <c r="I212" s="276"/>
      <c r="J212" s="273"/>
      <c r="K212" s="273"/>
      <c r="L212" s="277"/>
      <c r="M212" s="278"/>
      <c r="N212" s="279"/>
      <c r="O212" s="279"/>
      <c r="P212" s="279"/>
      <c r="Q212" s="279"/>
      <c r="R212" s="279"/>
      <c r="S212" s="279"/>
      <c r="T212" s="28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1" t="s">
        <v>185</v>
      </c>
      <c r="AU212" s="281" t="s">
        <v>86</v>
      </c>
      <c r="AV212" s="15" t="s">
        <v>84</v>
      </c>
      <c r="AW212" s="15" t="s">
        <v>33</v>
      </c>
      <c r="AX212" s="15" t="s">
        <v>76</v>
      </c>
      <c r="AY212" s="281" t="s">
        <v>177</v>
      </c>
    </row>
    <row r="213" s="15" customFormat="1">
      <c r="A213" s="15"/>
      <c r="B213" s="272"/>
      <c r="C213" s="273"/>
      <c r="D213" s="251" t="s">
        <v>185</v>
      </c>
      <c r="E213" s="274" t="s">
        <v>1</v>
      </c>
      <c r="F213" s="275" t="s">
        <v>1270</v>
      </c>
      <c r="G213" s="273"/>
      <c r="H213" s="274" t="s">
        <v>1</v>
      </c>
      <c r="I213" s="276"/>
      <c r="J213" s="273"/>
      <c r="K213" s="273"/>
      <c r="L213" s="277"/>
      <c r="M213" s="278"/>
      <c r="N213" s="279"/>
      <c r="O213" s="279"/>
      <c r="P213" s="279"/>
      <c r="Q213" s="279"/>
      <c r="R213" s="279"/>
      <c r="S213" s="279"/>
      <c r="T213" s="28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1" t="s">
        <v>185</v>
      </c>
      <c r="AU213" s="281" t="s">
        <v>86</v>
      </c>
      <c r="AV213" s="15" t="s">
        <v>84</v>
      </c>
      <c r="AW213" s="15" t="s">
        <v>33</v>
      </c>
      <c r="AX213" s="15" t="s">
        <v>76</v>
      </c>
      <c r="AY213" s="281" t="s">
        <v>177</v>
      </c>
    </row>
    <row r="214" s="13" customFormat="1">
      <c r="A214" s="13"/>
      <c r="B214" s="249"/>
      <c r="C214" s="250"/>
      <c r="D214" s="251" t="s">
        <v>185</v>
      </c>
      <c r="E214" s="252" t="s">
        <v>1</v>
      </c>
      <c r="F214" s="253" t="s">
        <v>343</v>
      </c>
      <c r="G214" s="250"/>
      <c r="H214" s="254">
        <v>60</v>
      </c>
      <c r="I214" s="255"/>
      <c r="J214" s="250"/>
      <c r="K214" s="250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185</v>
      </c>
      <c r="AU214" s="260" t="s">
        <v>86</v>
      </c>
      <c r="AV214" s="13" t="s">
        <v>86</v>
      </c>
      <c r="AW214" s="13" t="s">
        <v>33</v>
      </c>
      <c r="AX214" s="13" t="s">
        <v>76</v>
      </c>
      <c r="AY214" s="260" t="s">
        <v>177</v>
      </c>
    </row>
    <row r="215" s="15" customFormat="1">
      <c r="A215" s="15"/>
      <c r="B215" s="272"/>
      <c r="C215" s="273"/>
      <c r="D215" s="251" t="s">
        <v>185</v>
      </c>
      <c r="E215" s="274" t="s">
        <v>1</v>
      </c>
      <c r="F215" s="275" t="s">
        <v>1271</v>
      </c>
      <c r="G215" s="273"/>
      <c r="H215" s="274" t="s">
        <v>1</v>
      </c>
      <c r="I215" s="276"/>
      <c r="J215" s="273"/>
      <c r="K215" s="273"/>
      <c r="L215" s="277"/>
      <c r="M215" s="278"/>
      <c r="N215" s="279"/>
      <c r="O215" s="279"/>
      <c r="P215" s="279"/>
      <c r="Q215" s="279"/>
      <c r="R215" s="279"/>
      <c r="S215" s="279"/>
      <c r="T215" s="280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1" t="s">
        <v>185</v>
      </c>
      <c r="AU215" s="281" t="s">
        <v>86</v>
      </c>
      <c r="AV215" s="15" t="s">
        <v>84</v>
      </c>
      <c r="AW215" s="15" t="s">
        <v>33</v>
      </c>
      <c r="AX215" s="15" t="s">
        <v>76</v>
      </c>
      <c r="AY215" s="281" t="s">
        <v>177</v>
      </c>
    </row>
    <row r="216" s="13" customFormat="1">
      <c r="A216" s="13"/>
      <c r="B216" s="249"/>
      <c r="C216" s="250"/>
      <c r="D216" s="251" t="s">
        <v>185</v>
      </c>
      <c r="E216" s="252" t="s">
        <v>1</v>
      </c>
      <c r="F216" s="253" t="s">
        <v>1263</v>
      </c>
      <c r="G216" s="250"/>
      <c r="H216" s="254">
        <v>376</v>
      </c>
      <c r="I216" s="255"/>
      <c r="J216" s="250"/>
      <c r="K216" s="250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185</v>
      </c>
      <c r="AU216" s="260" t="s">
        <v>86</v>
      </c>
      <c r="AV216" s="13" t="s">
        <v>86</v>
      </c>
      <c r="AW216" s="13" t="s">
        <v>33</v>
      </c>
      <c r="AX216" s="13" t="s">
        <v>76</v>
      </c>
      <c r="AY216" s="260" t="s">
        <v>177</v>
      </c>
    </row>
    <row r="217" s="15" customFormat="1">
      <c r="A217" s="15"/>
      <c r="B217" s="272"/>
      <c r="C217" s="273"/>
      <c r="D217" s="251" t="s">
        <v>185</v>
      </c>
      <c r="E217" s="274" t="s">
        <v>1</v>
      </c>
      <c r="F217" s="275" t="s">
        <v>1272</v>
      </c>
      <c r="G217" s="273"/>
      <c r="H217" s="274" t="s">
        <v>1</v>
      </c>
      <c r="I217" s="276"/>
      <c r="J217" s="273"/>
      <c r="K217" s="273"/>
      <c r="L217" s="277"/>
      <c r="M217" s="278"/>
      <c r="N217" s="279"/>
      <c r="O217" s="279"/>
      <c r="P217" s="279"/>
      <c r="Q217" s="279"/>
      <c r="R217" s="279"/>
      <c r="S217" s="279"/>
      <c r="T217" s="28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1" t="s">
        <v>185</v>
      </c>
      <c r="AU217" s="281" t="s">
        <v>86</v>
      </c>
      <c r="AV217" s="15" t="s">
        <v>84</v>
      </c>
      <c r="AW217" s="15" t="s">
        <v>33</v>
      </c>
      <c r="AX217" s="15" t="s">
        <v>76</v>
      </c>
      <c r="AY217" s="281" t="s">
        <v>177</v>
      </c>
    </row>
    <row r="218" s="13" customFormat="1">
      <c r="A218" s="13"/>
      <c r="B218" s="249"/>
      <c r="C218" s="250"/>
      <c r="D218" s="251" t="s">
        <v>185</v>
      </c>
      <c r="E218" s="252" t="s">
        <v>1</v>
      </c>
      <c r="F218" s="253" t="s">
        <v>312</v>
      </c>
      <c r="G218" s="250"/>
      <c r="H218" s="254">
        <v>50</v>
      </c>
      <c r="I218" s="255"/>
      <c r="J218" s="250"/>
      <c r="K218" s="250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185</v>
      </c>
      <c r="AU218" s="260" t="s">
        <v>86</v>
      </c>
      <c r="AV218" s="13" t="s">
        <v>86</v>
      </c>
      <c r="AW218" s="13" t="s">
        <v>33</v>
      </c>
      <c r="AX218" s="13" t="s">
        <v>76</v>
      </c>
      <c r="AY218" s="260" t="s">
        <v>177</v>
      </c>
    </row>
    <row r="219" s="14" customFormat="1">
      <c r="A219" s="14"/>
      <c r="B219" s="261"/>
      <c r="C219" s="262"/>
      <c r="D219" s="251" t="s">
        <v>185</v>
      </c>
      <c r="E219" s="263" t="s">
        <v>1</v>
      </c>
      <c r="F219" s="264" t="s">
        <v>187</v>
      </c>
      <c r="G219" s="262"/>
      <c r="H219" s="265">
        <v>486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1" t="s">
        <v>185</v>
      </c>
      <c r="AU219" s="271" t="s">
        <v>86</v>
      </c>
      <c r="AV219" s="14" t="s">
        <v>184</v>
      </c>
      <c r="AW219" s="14" t="s">
        <v>33</v>
      </c>
      <c r="AX219" s="14" t="s">
        <v>84</v>
      </c>
      <c r="AY219" s="271" t="s">
        <v>177</v>
      </c>
    </row>
    <row r="220" s="2" customFormat="1" ht="33" customHeight="1">
      <c r="A220" s="39"/>
      <c r="B220" s="40"/>
      <c r="C220" s="236" t="s">
        <v>208</v>
      </c>
      <c r="D220" s="236" t="s">
        <v>179</v>
      </c>
      <c r="E220" s="237" t="s">
        <v>1273</v>
      </c>
      <c r="F220" s="238" t="s">
        <v>1274</v>
      </c>
      <c r="G220" s="239" t="s">
        <v>227</v>
      </c>
      <c r="H220" s="240">
        <v>486</v>
      </c>
      <c r="I220" s="241"/>
      <c r="J220" s="242">
        <f>ROUND(I220*H220,2)</f>
        <v>0</v>
      </c>
      <c r="K220" s="238" t="s">
        <v>1</v>
      </c>
      <c r="L220" s="45"/>
      <c r="M220" s="243" t="s">
        <v>1</v>
      </c>
      <c r="N220" s="244" t="s">
        <v>41</v>
      </c>
      <c r="O220" s="92"/>
      <c r="P220" s="245">
        <f>O220*H220</f>
        <v>0</v>
      </c>
      <c r="Q220" s="245">
        <v>0</v>
      </c>
      <c r="R220" s="245">
        <f>Q220*H220</f>
        <v>0</v>
      </c>
      <c r="S220" s="245">
        <v>0</v>
      </c>
      <c r="T220" s="24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7" t="s">
        <v>184</v>
      </c>
      <c r="AT220" s="247" t="s">
        <v>179</v>
      </c>
      <c r="AU220" s="247" t="s">
        <v>86</v>
      </c>
      <c r="AY220" s="18" t="s">
        <v>177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8" t="s">
        <v>84</v>
      </c>
      <c r="BK220" s="248">
        <f>ROUND(I220*H220,2)</f>
        <v>0</v>
      </c>
      <c r="BL220" s="18" t="s">
        <v>184</v>
      </c>
      <c r="BM220" s="247" t="s">
        <v>243</v>
      </c>
    </row>
    <row r="221" s="15" customFormat="1">
      <c r="A221" s="15"/>
      <c r="B221" s="272"/>
      <c r="C221" s="273"/>
      <c r="D221" s="251" t="s">
        <v>185</v>
      </c>
      <c r="E221" s="274" t="s">
        <v>1</v>
      </c>
      <c r="F221" s="275" t="s">
        <v>1269</v>
      </c>
      <c r="G221" s="273"/>
      <c r="H221" s="274" t="s">
        <v>1</v>
      </c>
      <c r="I221" s="276"/>
      <c r="J221" s="273"/>
      <c r="K221" s="273"/>
      <c r="L221" s="277"/>
      <c r="M221" s="278"/>
      <c r="N221" s="279"/>
      <c r="O221" s="279"/>
      <c r="P221" s="279"/>
      <c r="Q221" s="279"/>
      <c r="R221" s="279"/>
      <c r="S221" s="279"/>
      <c r="T221" s="28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1" t="s">
        <v>185</v>
      </c>
      <c r="AU221" s="281" t="s">
        <v>86</v>
      </c>
      <c r="AV221" s="15" t="s">
        <v>84</v>
      </c>
      <c r="AW221" s="15" t="s">
        <v>33</v>
      </c>
      <c r="AX221" s="15" t="s">
        <v>76</v>
      </c>
      <c r="AY221" s="281" t="s">
        <v>177</v>
      </c>
    </row>
    <row r="222" s="15" customFormat="1">
      <c r="A222" s="15"/>
      <c r="B222" s="272"/>
      <c r="C222" s="273"/>
      <c r="D222" s="251" t="s">
        <v>185</v>
      </c>
      <c r="E222" s="274" t="s">
        <v>1</v>
      </c>
      <c r="F222" s="275" t="s">
        <v>1270</v>
      </c>
      <c r="G222" s="273"/>
      <c r="H222" s="274" t="s">
        <v>1</v>
      </c>
      <c r="I222" s="276"/>
      <c r="J222" s="273"/>
      <c r="K222" s="273"/>
      <c r="L222" s="277"/>
      <c r="M222" s="278"/>
      <c r="N222" s="279"/>
      <c r="O222" s="279"/>
      <c r="P222" s="279"/>
      <c r="Q222" s="279"/>
      <c r="R222" s="279"/>
      <c r="S222" s="279"/>
      <c r="T222" s="28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1" t="s">
        <v>185</v>
      </c>
      <c r="AU222" s="281" t="s">
        <v>86</v>
      </c>
      <c r="AV222" s="15" t="s">
        <v>84</v>
      </c>
      <c r="AW222" s="15" t="s">
        <v>33</v>
      </c>
      <c r="AX222" s="15" t="s">
        <v>76</v>
      </c>
      <c r="AY222" s="281" t="s">
        <v>177</v>
      </c>
    </row>
    <row r="223" s="13" customFormat="1">
      <c r="A223" s="13"/>
      <c r="B223" s="249"/>
      <c r="C223" s="250"/>
      <c r="D223" s="251" t="s">
        <v>185</v>
      </c>
      <c r="E223" s="252" t="s">
        <v>1</v>
      </c>
      <c r="F223" s="253" t="s">
        <v>343</v>
      </c>
      <c r="G223" s="250"/>
      <c r="H223" s="254">
        <v>60</v>
      </c>
      <c r="I223" s="255"/>
      <c r="J223" s="250"/>
      <c r="K223" s="250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185</v>
      </c>
      <c r="AU223" s="260" t="s">
        <v>86</v>
      </c>
      <c r="AV223" s="13" t="s">
        <v>86</v>
      </c>
      <c r="AW223" s="13" t="s">
        <v>33</v>
      </c>
      <c r="AX223" s="13" t="s">
        <v>76</v>
      </c>
      <c r="AY223" s="260" t="s">
        <v>177</v>
      </c>
    </row>
    <row r="224" s="15" customFormat="1">
      <c r="A224" s="15"/>
      <c r="B224" s="272"/>
      <c r="C224" s="273"/>
      <c r="D224" s="251" t="s">
        <v>185</v>
      </c>
      <c r="E224" s="274" t="s">
        <v>1</v>
      </c>
      <c r="F224" s="275" t="s">
        <v>1271</v>
      </c>
      <c r="G224" s="273"/>
      <c r="H224" s="274" t="s">
        <v>1</v>
      </c>
      <c r="I224" s="276"/>
      <c r="J224" s="273"/>
      <c r="K224" s="273"/>
      <c r="L224" s="277"/>
      <c r="M224" s="278"/>
      <c r="N224" s="279"/>
      <c r="O224" s="279"/>
      <c r="P224" s="279"/>
      <c r="Q224" s="279"/>
      <c r="R224" s="279"/>
      <c r="S224" s="279"/>
      <c r="T224" s="28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1" t="s">
        <v>185</v>
      </c>
      <c r="AU224" s="281" t="s">
        <v>86</v>
      </c>
      <c r="AV224" s="15" t="s">
        <v>84</v>
      </c>
      <c r="AW224" s="15" t="s">
        <v>33</v>
      </c>
      <c r="AX224" s="15" t="s">
        <v>76</v>
      </c>
      <c r="AY224" s="281" t="s">
        <v>177</v>
      </c>
    </row>
    <row r="225" s="13" customFormat="1">
      <c r="A225" s="13"/>
      <c r="B225" s="249"/>
      <c r="C225" s="250"/>
      <c r="D225" s="251" t="s">
        <v>185</v>
      </c>
      <c r="E225" s="252" t="s">
        <v>1</v>
      </c>
      <c r="F225" s="253" t="s">
        <v>1263</v>
      </c>
      <c r="G225" s="250"/>
      <c r="H225" s="254">
        <v>376</v>
      </c>
      <c r="I225" s="255"/>
      <c r="J225" s="250"/>
      <c r="K225" s="250"/>
      <c r="L225" s="256"/>
      <c r="M225" s="257"/>
      <c r="N225" s="258"/>
      <c r="O225" s="258"/>
      <c r="P225" s="258"/>
      <c r="Q225" s="258"/>
      <c r="R225" s="258"/>
      <c r="S225" s="258"/>
      <c r="T225" s="25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0" t="s">
        <v>185</v>
      </c>
      <c r="AU225" s="260" t="s">
        <v>86</v>
      </c>
      <c r="AV225" s="13" t="s">
        <v>86</v>
      </c>
      <c r="AW225" s="13" t="s">
        <v>33</v>
      </c>
      <c r="AX225" s="13" t="s">
        <v>76</v>
      </c>
      <c r="AY225" s="260" t="s">
        <v>177</v>
      </c>
    </row>
    <row r="226" s="15" customFormat="1">
      <c r="A226" s="15"/>
      <c r="B226" s="272"/>
      <c r="C226" s="273"/>
      <c r="D226" s="251" t="s">
        <v>185</v>
      </c>
      <c r="E226" s="274" t="s">
        <v>1</v>
      </c>
      <c r="F226" s="275" t="s">
        <v>1272</v>
      </c>
      <c r="G226" s="273"/>
      <c r="H226" s="274" t="s">
        <v>1</v>
      </c>
      <c r="I226" s="276"/>
      <c r="J226" s="273"/>
      <c r="K226" s="273"/>
      <c r="L226" s="277"/>
      <c r="M226" s="278"/>
      <c r="N226" s="279"/>
      <c r="O226" s="279"/>
      <c r="P226" s="279"/>
      <c r="Q226" s="279"/>
      <c r="R226" s="279"/>
      <c r="S226" s="279"/>
      <c r="T226" s="28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1" t="s">
        <v>185</v>
      </c>
      <c r="AU226" s="281" t="s">
        <v>86</v>
      </c>
      <c r="AV226" s="15" t="s">
        <v>84</v>
      </c>
      <c r="AW226" s="15" t="s">
        <v>33</v>
      </c>
      <c r="AX226" s="15" t="s">
        <v>76</v>
      </c>
      <c r="AY226" s="281" t="s">
        <v>177</v>
      </c>
    </row>
    <row r="227" s="13" customFormat="1">
      <c r="A227" s="13"/>
      <c r="B227" s="249"/>
      <c r="C227" s="250"/>
      <c r="D227" s="251" t="s">
        <v>185</v>
      </c>
      <c r="E227" s="252" t="s">
        <v>1</v>
      </c>
      <c r="F227" s="253" t="s">
        <v>312</v>
      </c>
      <c r="G227" s="250"/>
      <c r="H227" s="254">
        <v>50</v>
      </c>
      <c r="I227" s="255"/>
      <c r="J227" s="250"/>
      <c r="K227" s="250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185</v>
      </c>
      <c r="AU227" s="260" t="s">
        <v>86</v>
      </c>
      <c r="AV227" s="13" t="s">
        <v>86</v>
      </c>
      <c r="AW227" s="13" t="s">
        <v>33</v>
      </c>
      <c r="AX227" s="13" t="s">
        <v>76</v>
      </c>
      <c r="AY227" s="260" t="s">
        <v>177</v>
      </c>
    </row>
    <row r="228" s="14" customFormat="1">
      <c r="A228" s="14"/>
      <c r="B228" s="261"/>
      <c r="C228" s="262"/>
      <c r="D228" s="251" t="s">
        <v>185</v>
      </c>
      <c r="E228" s="263" t="s">
        <v>1</v>
      </c>
      <c r="F228" s="264" t="s">
        <v>187</v>
      </c>
      <c r="G228" s="262"/>
      <c r="H228" s="265">
        <v>486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1" t="s">
        <v>185</v>
      </c>
      <c r="AU228" s="271" t="s">
        <v>86</v>
      </c>
      <c r="AV228" s="14" t="s">
        <v>184</v>
      </c>
      <c r="AW228" s="14" t="s">
        <v>33</v>
      </c>
      <c r="AX228" s="14" t="s">
        <v>84</v>
      </c>
      <c r="AY228" s="271" t="s">
        <v>177</v>
      </c>
    </row>
    <row r="229" s="2" customFormat="1" ht="33" customHeight="1">
      <c r="A229" s="39"/>
      <c r="B229" s="40"/>
      <c r="C229" s="236" t="s">
        <v>244</v>
      </c>
      <c r="D229" s="236" t="s">
        <v>179</v>
      </c>
      <c r="E229" s="237" t="s">
        <v>1275</v>
      </c>
      <c r="F229" s="238" t="s">
        <v>1276</v>
      </c>
      <c r="G229" s="239" t="s">
        <v>227</v>
      </c>
      <c r="H229" s="240">
        <v>486</v>
      </c>
      <c r="I229" s="241"/>
      <c r="J229" s="242">
        <f>ROUND(I229*H229,2)</f>
        <v>0</v>
      </c>
      <c r="K229" s="238" t="s">
        <v>183</v>
      </c>
      <c r="L229" s="45"/>
      <c r="M229" s="243" t="s">
        <v>1</v>
      </c>
      <c r="N229" s="244" t="s">
        <v>41</v>
      </c>
      <c r="O229" s="92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7" t="s">
        <v>184</v>
      </c>
      <c r="AT229" s="247" t="s">
        <v>179</v>
      </c>
      <c r="AU229" s="247" t="s">
        <v>86</v>
      </c>
      <c r="AY229" s="18" t="s">
        <v>177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" t="s">
        <v>84</v>
      </c>
      <c r="BK229" s="248">
        <f>ROUND(I229*H229,2)</f>
        <v>0</v>
      </c>
      <c r="BL229" s="18" t="s">
        <v>184</v>
      </c>
      <c r="BM229" s="247" t="s">
        <v>247</v>
      </c>
    </row>
    <row r="230" s="15" customFormat="1">
      <c r="A230" s="15"/>
      <c r="B230" s="272"/>
      <c r="C230" s="273"/>
      <c r="D230" s="251" t="s">
        <v>185</v>
      </c>
      <c r="E230" s="274" t="s">
        <v>1</v>
      </c>
      <c r="F230" s="275" t="s">
        <v>1269</v>
      </c>
      <c r="G230" s="273"/>
      <c r="H230" s="274" t="s">
        <v>1</v>
      </c>
      <c r="I230" s="276"/>
      <c r="J230" s="273"/>
      <c r="K230" s="273"/>
      <c r="L230" s="277"/>
      <c r="M230" s="278"/>
      <c r="N230" s="279"/>
      <c r="O230" s="279"/>
      <c r="P230" s="279"/>
      <c r="Q230" s="279"/>
      <c r="R230" s="279"/>
      <c r="S230" s="279"/>
      <c r="T230" s="28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1" t="s">
        <v>185</v>
      </c>
      <c r="AU230" s="281" t="s">
        <v>86</v>
      </c>
      <c r="AV230" s="15" t="s">
        <v>84</v>
      </c>
      <c r="AW230" s="15" t="s">
        <v>33</v>
      </c>
      <c r="AX230" s="15" t="s">
        <v>76</v>
      </c>
      <c r="AY230" s="281" t="s">
        <v>177</v>
      </c>
    </row>
    <row r="231" s="15" customFormat="1">
      <c r="A231" s="15"/>
      <c r="B231" s="272"/>
      <c r="C231" s="273"/>
      <c r="D231" s="251" t="s">
        <v>185</v>
      </c>
      <c r="E231" s="274" t="s">
        <v>1</v>
      </c>
      <c r="F231" s="275" t="s">
        <v>1270</v>
      </c>
      <c r="G231" s="273"/>
      <c r="H231" s="274" t="s">
        <v>1</v>
      </c>
      <c r="I231" s="276"/>
      <c r="J231" s="273"/>
      <c r="K231" s="273"/>
      <c r="L231" s="277"/>
      <c r="M231" s="278"/>
      <c r="N231" s="279"/>
      <c r="O231" s="279"/>
      <c r="P231" s="279"/>
      <c r="Q231" s="279"/>
      <c r="R231" s="279"/>
      <c r="S231" s="279"/>
      <c r="T231" s="28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1" t="s">
        <v>185</v>
      </c>
      <c r="AU231" s="281" t="s">
        <v>86</v>
      </c>
      <c r="AV231" s="15" t="s">
        <v>84</v>
      </c>
      <c r="AW231" s="15" t="s">
        <v>33</v>
      </c>
      <c r="AX231" s="15" t="s">
        <v>76</v>
      </c>
      <c r="AY231" s="281" t="s">
        <v>177</v>
      </c>
    </row>
    <row r="232" s="13" customFormat="1">
      <c r="A232" s="13"/>
      <c r="B232" s="249"/>
      <c r="C232" s="250"/>
      <c r="D232" s="251" t="s">
        <v>185</v>
      </c>
      <c r="E232" s="252" t="s">
        <v>1</v>
      </c>
      <c r="F232" s="253" t="s">
        <v>343</v>
      </c>
      <c r="G232" s="250"/>
      <c r="H232" s="254">
        <v>60</v>
      </c>
      <c r="I232" s="255"/>
      <c r="J232" s="250"/>
      <c r="K232" s="250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185</v>
      </c>
      <c r="AU232" s="260" t="s">
        <v>86</v>
      </c>
      <c r="AV232" s="13" t="s">
        <v>86</v>
      </c>
      <c r="AW232" s="13" t="s">
        <v>33</v>
      </c>
      <c r="AX232" s="13" t="s">
        <v>76</v>
      </c>
      <c r="AY232" s="260" t="s">
        <v>177</v>
      </c>
    </row>
    <row r="233" s="15" customFormat="1">
      <c r="A233" s="15"/>
      <c r="B233" s="272"/>
      <c r="C233" s="273"/>
      <c r="D233" s="251" t="s">
        <v>185</v>
      </c>
      <c r="E233" s="274" t="s">
        <v>1</v>
      </c>
      <c r="F233" s="275" t="s">
        <v>1271</v>
      </c>
      <c r="G233" s="273"/>
      <c r="H233" s="274" t="s">
        <v>1</v>
      </c>
      <c r="I233" s="276"/>
      <c r="J233" s="273"/>
      <c r="K233" s="273"/>
      <c r="L233" s="277"/>
      <c r="M233" s="278"/>
      <c r="N233" s="279"/>
      <c r="O233" s="279"/>
      <c r="P233" s="279"/>
      <c r="Q233" s="279"/>
      <c r="R233" s="279"/>
      <c r="S233" s="279"/>
      <c r="T233" s="28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1" t="s">
        <v>185</v>
      </c>
      <c r="AU233" s="281" t="s">
        <v>86</v>
      </c>
      <c r="AV233" s="15" t="s">
        <v>84</v>
      </c>
      <c r="AW233" s="15" t="s">
        <v>33</v>
      </c>
      <c r="AX233" s="15" t="s">
        <v>76</v>
      </c>
      <c r="AY233" s="281" t="s">
        <v>177</v>
      </c>
    </row>
    <row r="234" s="13" customFormat="1">
      <c r="A234" s="13"/>
      <c r="B234" s="249"/>
      <c r="C234" s="250"/>
      <c r="D234" s="251" t="s">
        <v>185</v>
      </c>
      <c r="E234" s="252" t="s">
        <v>1</v>
      </c>
      <c r="F234" s="253" t="s">
        <v>1263</v>
      </c>
      <c r="G234" s="250"/>
      <c r="H234" s="254">
        <v>376</v>
      </c>
      <c r="I234" s="255"/>
      <c r="J234" s="250"/>
      <c r="K234" s="250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185</v>
      </c>
      <c r="AU234" s="260" t="s">
        <v>86</v>
      </c>
      <c r="AV234" s="13" t="s">
        <v>86</v>
      </c>
      <c r="AW234" s="13" t="s">
        <v>33</v>
      </c>
      <c r="AX234" s="13" t="s">
        <v>76</v>
      </c>
      <c r="AY234" s="260" t="s">
        <v>177</v>
      </c>
    </row>
    <row r="235" s="15" customFormat="1">
      <c r="A235" s="15"/>
      <c r="B235" s="272"/>
      <c r="C235" s="273"/>
      <c r="D235" s="251" t="s">
        <v>185</v>
      </c>
      <c r="E235" s="274" t="s">
        <v>1</v>
      </c>
      <c r="F235" s="275" t="s">
        <v>1272</v>
      </c>
      <c r="G235" s="273"/>
      <c r="H235" s="274" t="s">
        <v>1</v>
      </c>
      <c r="I235" s="276"/>
      <c r="J235" s="273"/>
      <c r="K235" s="273"/>
      <c r="L235" s="277"/>
      <c r="M235" s="278"/>
      <c r="N235" s="279"/>
      <c r="O235" s="279"/>
      <c r="P235" s="279"/>
      <c r="Q235" s="279"/>
      <c r="R235" s="279"/>
      <c r="S235" s="279"/>
      <c r="T235" s="28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1" t="s">
        <v>185</v>
      </c>
      <c r="AU235" s="281" t="s">
        <v>86</v>
      </c>
      <c r="AV235" s="15" t="s">
        <v>84</v>
      </c>
      <c r="AW235" s="15" t="s">
        <v>33</v>
      </c>
      <c r="AX235" s="15" t="s">
        <v>76</v>
      </c>
      <c r="AY235" s="281" t="s">
        <v>177</v>
      </c>
    </row>
    <row r="236" s="13" customFormat="1">
      <c r="A236" s="13"/>
      <c r="B236" s="249"/>
      <c r="C236" s="250"/>
      <c r="D236" s="251" t="s">
        <v>185</v>
      </c>
      <c r="E236" s="252" t="s">
        <v>1</v>
      </c>
      <c r="F236" s="253" t="s">
        <v>312</v>
      </c>
      <c r="G236" s="250"/>
      <c r="H236" s="254">
        <v>50</v>
      </c>
      <c r="I236" s="255"/>
      <c r="J236" s="250"/>
      <c r="K236" s="250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185</v>
      </c>
      <c r="AU236" s="260" t="s">
        <v>86</v>
      </c>
      <c r="AV236" s="13" t="s">
        <v>86</v>
      </c>
      <c r="AW236" s="13" t="s">
        <v>33</v>
      </c>
      <c r="AX236" s="13" t="s">
        <v>76</v>
      </c>
      <c r="AY236" s="260" t="s">
        <v>177</v>
      </c>
    </row>
    <row r="237" s="14" customFormat="1">
      <c r="A237" s="14"/>
      <c r="B237" s="261"/>
      <c r="C237" s="262"/>
      <c r="D237" s="251" t="s">
        <v>185</v>
      </c>
      <c r="E237" s="263" t="s">
        <v>1</v>
      </c>
      <c r="F237" s="264" t="s">
        <v>187</v>
      </c>
      <c r="G237" s="262"/>
      <c r="H237" s="265">
        <v>486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1" t="s">
        <v>185</v>
      </c>
      <c r="AU237" s="271" t="s">
        <v>86</v>
      </c>
      <c r="AV237" s="14" t="s">
        <v>184</v>
      </c>
      <c r="AW237" s="14" t="s">
        <v>33</v>
      </c>
      <c r="AX237" s="14" t="s">
        <v>84</v>
      </c>
      <c r="AY237" s="271" t="s">
        <v>177</v>
      </c>
    </row>
    <row r="238" s="2" customFormat="1" ht="21.75" customHeight="1">
      <c r="A238" s="39"/>
      <c r="B238" s="40"/>
      <c r="C238" s="236" t="s">
        <v>214</v>
      </c>
      <c r="D238" s="236" t="s">
        <v>179</v>
      </c>
      <c r="E238" s="237" t="s">
        <v>1277</v>
      </c>
      <c r="F238" s="238" t="s">
        <v>1278</v>
      </c>
      <c r="G238" s="239" t="s">
        <v>227</v>
      </c>
      <c r="H238" s="240">
        <v>486</v>
      </c>
      <c r="I238" s="241"/>
      <c r="J238" s="242">
        <f>ROUND(I238*H238,2)</f>
        <v>0</v>
      </c>
      <c r="K238" s="238" t="s">
        <v>183</v>
      </c>
      <c r="L238" s="45"/>
      <c r="M238" s="243" t="s">
        <v>1</v>
      </c>
      <c r="N238" s="244" t="s">
        <v>41</v>
      </c>
      <c r="O238" s="92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184</v>
      </c>
      <c r="AT238" s="247" t="s">
        <v>179</v>
      </c>
      <c r="AU238" s="247" t="s">
        <v>86</v>
      </c>
      <c r="AY238" s="18" t="s">
        <v>177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84</v>
      </c>
      <c r="BK238" s="248">
        <f>ROUND(I238*H238,2)</f>
        <v>0</v>
      </c>
      <c r="BL238" s="18" t="s">
        <v>184</v>
      </c>
      <c r="BM238" s="247" t="s">
        <v>252</v>
      </c>
    </row>
    <row r="239" s="15" customFormat="1">
      <c r="A239" s="15"/>
      <c r="B239" s="272"/>
      <c r="C239" s="273"/>
      <c r="D239" s="251" t="s">
        <v>185</v>
      </c>
      <c r="E239" s="274" t="s">
        <v>1</v>
      </c>
      <c r="F239" s="275" t="s">
        <v>1269</v>
      </c>
      <c r="G239" s="273"/>
      <c r="H239" s="274" t="s">
        <v>1</v>
      </c>
      <c r="I239" s="276"/>
      <c r="J239" s="273"/>
      <c r="K239" s="273"/>
      <c r="L239" s="277"/>
      <c r="M239" s="278"/>
      <c r="N239" s="279"/>
      <c r="O239" s="279"/>
      <c r="P239" s="279"/>
      <c r="Q239" s="279"/>
      <c r="R239" s="279"/>
      <c r="S239" s="279"/>
      <c r="T239" s="28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81" t="s">
        <v>185</v>
      </c>
      <c r="AU239" s="281" t="s">
        <v>86</v>
      </c>
      <c r="AV239" s="15" t="s">
        <v>84</v>
      </c>
      <c r="AW239" s="15" t="s">
        <v>33</v>
      </c>
      <c r="AX239" s="15" t="s">
        <v>76</v>
      </c>
      <c r="AY239" s="281" t="s">
        <v>177</v>
      </c>
    </row>
    <row r="240" s="15" customFormat="1">
      <c r="A240" s="15"/>
      <c r="B240" s="272"/>
      <c r="C240" s="273"/>
      <c r="D240" s="251" t="s">
        <v>185</v>
      </c>
      <c r="E240" s="274" t="s">
        <v>1</v>
      </c>
      <c r="F240" s="275" t="s">
        <v>1270</v>
      </c>
      <c r="G240" s="273"/>
      <c r="H240" s="274" t="s">
        <v>1</v>
      </c>
      <c r="I240" s="276"/>
      <c r="J240" s="273"/>
      <c r="K240" s="273"/>
      <c r="L240" s="277"/>
      <c r="M240" s="278"/>
      <c r="N240" s="279"/>
      <c r="O240" s="279"/>
      <c r="P240" s="279"/>
      <c r="Q240" s="279"/>
      <c r="R240" s="279"/>
      <c r="S240" s="279"/>
      <c r="T240" s="28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1" t="s">
        <v>185</v>
      </c>
      <c r="AU240" s="281" t="s">
        <v>86</v>
      </c>
      <c r="AV240" s="15" t="s">
        <v>84</v>
      </c>
      <c r="AW240" s="15" t="s">
        <v>33</v>
      </c>
      <c r="AX240" s="15" t="s">
        <v>76</v>
      </c>
      <c r="AY240" s="281" t="s">
        <v>177</v>
      </c>
    </row>
    <row r="241" s="13" customFormat="1">
      <c r="A241" s="13"/>
      <c r="B241" s="249"/>
      <c r="C241" s="250"/>
      <c r="D241" s="251" t="s">
        <v>185</v>
      </c>
      <c r="E241" s="252" t="s">
        <v>1</v>
      </c>
      <c r="F241" s="253" t="s">
        <v>343</v>
      </c>
      <c r="G241" s="250"/>
      <c r="H241" s="254">
        <v>60</v>
      </c>
      <c r="I241" s="255"/>
      <c r="J241" s="250"/>
      <c r="K241" s="250"/>
      <c r="L241" s="256"/>
      <c r="M241" s="257"/>
      <c r="N241" s="258"/>
      <c r="O241" s="258"/>
      <c r="P241" s="258"/>
      <c r="Q241" s="258"/>
      <c r="R241" s="258"/>
      <c r="S241" s="258"/>
      <c r="T241" s="25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0" t="s">
        <v>185</v>
      </c>
      <c r="AU241" s="260" t="s">
        <v>86</v>
      </c>
      <c r="AV241" s="13" t="s">
        <v>86</v>
      </c>
      <c r="AW241" s="13" t="s">
        <v>33</v>
      </c>
      <c r="AX241" s="13" t="s">
        <v>76</v>
      </c>
      <c r="AY241" s="260" t="s">
        <v>177</v>
      </c>
    </row>
    <row r="242" s="15" customFormat="1">
      <c r="A242" s="15"/>
      <c r="B242" s="272"/>
      <c r="C242" s="273"/>
      <c r="D242" s="251" t="s">
        <v>185</v>
      </c>
      <c r="E242" s="274" t="s">
        <v>1</v>
      </c>
      <c r="F242" s="275" t="s">
        <v>1271</v>
      </c>
      <c r="G242" s="273"/>
      <c r="H242" s="274" t="s">
        <v>1</v>
      </c>
      <c r="I242" s="276"/>
      <c r="J242" s="273"/>
      <c r="K242" s="273"/>
      <c r="L242" s="277"/>
      <c r="M242" s="278"/>
      <c r="N242" s="279"/>
      <c r="O242" s="279"/>
      <c r="P242" s="279"/>
      <c r="Q242" s="279"/>
      <c r="R242" s="279"/>
      <c r="S242" s="279"/>
      <c r="T242" s="28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81" t="s">
        <v>185</v>
      </c>
      <c r="AU242" s="281" t="s">
        <v>86</v>
      </c>
      <c r="AV242" s="15" t="s">
        <v>84</v>
      </c>
      <c r="AW242" s="15" t="s">
        <v>33</v>
      </c>
      <c r="AX242" s="15" t="s">
        <v>76</v>
      </c>
      <c r="AY242" s="281" t="s">
        <v>177</v>
      </c>
    </row>
    <row r="243" s="13" customFormat="1">
      <c r="A243" s="13"/>
      <c r="B243" s="249"/>
      <c r="C243" s="250"/>
      <c r="D243" s="251" t="s">
        <v>185</v>
      </c>
      <c r="E243" s="252" t="s">
        <v>1</v>
      </c>
      <c r="F243" s="253" t="s">
        <v>1263</v>
      </c>
      <c r="G243" s="250"/>
      <c r="H243" s="254">
        <v>376</v>
      </c>
      <c r="I243" s="255"/>
      <c r="J243" s="250"/>
      <c r="K243" s="250"/>
      <c r="L243" s="256"/>
      <c r="M243" s="257"/>
      <c r="N243" s="258"/>
      <c r="O243" s="258"/>
      <c r="P243" s="258"/>
      <c r="Q243" s="258"/>
      <c r="R243" s="258"/>
      <c r="S243" s="258"/>
      <c r="T243" s="25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0" t="s">
        <v>185</v>
      </c>
      <c r="AU243" s="260" t="s">
        <v>86</v>
      </c>
      <c r="AV243" s="13" t="s">
        <v>86</v>
      </c>
      <c r="AW243" s="13" t="s">
        <v>33</v>
      </c>
      <c r="AX243" s="13" t="s">
        <v>76</v>
      </c>
      <c r="AY243" s="260" t="s">
        <v>177</v>
      </c>
    </row>
    <row r="244" s="15" customFormat="1">
      <c r="A244" s="15"/>
      <c r="B244" s="272"/>
      <c r="C244" s="273"/>
      <c r="D244" s="251" t="s">
        <v>185</v>
      </c>
      <c r="E244" s="274" t="s">
        <v>1</v>
      </c>
      <c r="F244" s="275" t="s">
        <v>1272</v>
      </c>
      <c r="G244" s="273"/>
      <c r="H244" s="274" t="s">
        <v>1</v>
      </c>
      <c r="I244" s="276"/>
      <c r="J244" s="273"/>
      <c r="K244" s="273"/>
      <c r="L244" s="277"/>
      <c r="M244" s="278"/>
      <c r="N244" s="279"/>
      <c r="O244" s="279"/>
      <c r="P244" s="279"/>
      <c r="Q244" s="279"/>
      <c r="R244" s="279"/>
      <c r="S244" s="279"/>
      <c r="T244" s="28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81" t="s">
        <v>185</v>
      </c>
      <c r="AU244" s="281" t="s">
        <v>86</v>
      </c>
      <c r="AV244" s="15" t="s">
        <v>84</v>
      </c>
      <c r="AW244" s="15" t="s">
        <v>33</v>
      </c>
      <c r="AX244" s="15" t="s">
        <v>76</v>
      </c>
      <c r="AY244" s="281" t="s">
        <v>177</v>
      </c>
    </row>
    <row r="245" s="13" customFormat="1">
      <c r="A245" s="13"/>
      <c r="B245" s="249"/>
      <c r="C245" s="250"/>
      <c r="D245" s="251" t="s">
        <v>185</v>
      </c>
      <c r="E245" s="252" t="s">
        <v>1</v>
      </c>
      <c r="F245" s="253" t="s">
        <v>312</v>
      </c>
      <c r="G245" s="250"/>
      <c r="H245" s="254">
        <v>50</v>
      </c>
      <c r="I245" s="255"/>
      <c r="J245" s="250"/>
      <c r="K245" s="250"/>
      <c r="L245" s="256"/>
      <c r="M245" s="257"/>
      <c r="N245" s="258"/>
      <c r="O245" s="258"/>
      <c r="P245" s="258"/>
      <c r="Q245" s="258"/>
      <c r="R245" s="258"/>
      <c r="S245" s="258"/>
      <c r="T245" s="25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0" t="s">
        <v>185</v>
      </c>
      <c r="AU245" s="260" t="s">
        <v>86</v>
      </c>
      <c r="AV245" s="13" t="s">
        <v>86</v>
      </c>
      <c r="AW245" s="13" t="s">
        <v>33</v>
      </c>
      <c r="AX245" s="13" t="s">
        <v>76</v>
      </c>
      <c r="AY245" s="260" t="s">
        <v>177</v>
      </c>
    </row>
    <row r="246" s="14" customFormat="1">
      <c r="A246" s="14"/>
      <c r="B246" s="261"/>
      <c r="C246" s="262"/>
      <c r="D246" s="251" t="s">
        <v>185</v>
      </c>
      <c r="E246" s="263" t="s">
        <v>1</v>
      </c>
      <c r="F246" s="264" t="s">
        <v>187</v>
      </c>
      <c r="G246" s="262"/>
      <c r="H246" s="265">
        <v>486</v>
      </c>
      <c r="I246" s="266"/>
      <c r="J246" s="262"/>
      <c r="K246" s="262"/>
      <c r="L246" s="267"/>
      <c r="M246" s="268"/>
      <c r="N246" s="269"/>
      <c r="O246" s="269"/>
      <c r="P246" s="269"/>
      <c r="Q246" s="269"/>
      <c r="R246" s="269"/>
      <c r="S246" s="269"/>
      <c r="T246" s="27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1" t="s">
        <v>185</v>
      </c>
      <c r="AU246" s="271" t="s">
        <v>86</v>
      </c>
      <c r="AV246" s="14" t="s">
        <v>184</v>
      </c>
      <c r="AW246" s="14" t="s">
        <v>33</v>
      </c>
      <c r="AX246" s="14" t="s">
        <v>84</v>
      </c>
      <c r="AY246" s="271" t="s">
        <v>177</v>
      </c>
    </row>
    <row r="247" s="2" customFormat="1" ht="21.75" customHeight="1">
      <c r="A247" s="39"/>
      <c r="B247" s="40"/>
      <c r="C247" s="236" t="s">
        <v>8</v>
      </c>
      <c r="D247" s="236" t="s">
        <v>179</v>
      </c>
      <c r="E247" s="237" t="s">
        <v>1279</v>
      </c>
      <c r="F247" s="238" t="s">
        <v>1280</v>
      </c>
      <c r="G247" s="239" t="s">
        <v>227</v>
      </c>
      <c r="H247" s="240">
        <v>1552</v>
      </c>
      <c r="I247" s="241"/>
      <c r="J247" s="242">
        <f>ROUND(I247*H247,2)</f>
        <v>0</v>
      </c>
      <c r="K247" s="238" t="s">
        <v>183</v>
      </c>
      <c r="L247" s="45"/>
      <c r="M247" s="243" t="s">
        <v>1</v>
      </c>
      <c r="N247" s="244" t="s">
        <v>41</v>
      </c>
      <c r="O247" s="92"/>
      <c r="P247" s="245">
        <f>O247*H247</f>
        <v>0</v>
      </c>
      <c r="Q247" s="245">
        <v>0</v>
      </c>
      <c r="R247" s="245">
        <f>Q247*H247</f>
        <v>0</v>
      </c>
      <c r="S247" s="245">
        <v>0</v>
      </c>
      <c r="T247" s="24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7" t="s">
        <v>184</v>
      </c>
      <c r="AT247" s="247" t="s">
        <v>179</v>
      </c>
      <c r="AU247" s="247" t="s">
        <v>86</v>
      </c>
      <c r="AY247" s="18" t="s">
        <v>177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8" t="s">
        <v>84</v>
      </c>
      <c r="BK247" s="248">
        <f>ROUND(I247*H247,2)</f>
        <v>0</v>
      </c>
      <c r="BL247" s="18" t="s">
        <v>184</v>
      </c>
      <c r="BM247" s="247" t="s">
        <v>257</v>
      </c>
    </row>
    <row r="248" s="15" customFormat="1">
      <c r="A248" s="15"/>
      <c r="B248" s="272"/>
      <c r="C248" s="273"/>
      <c r="D248" s="251" t="s">
        <v>185</v>
      </c>
      <c r="E248" s="274" t="s">
        <v>1</v>
      </c>
      <c r="F248" s="275" t="s">
        <v>1281</v>
      </c>
      <c r="G248" s="273"/>
      <c r="H248" s="274" t="s">
        <v>1</v>
      </c>
      <c r="I248" s="276"/>
      <c r="J248" s="273"/>
      <c r="K248" s="273"/>
      <c r="L248" s="277"/>
      <c r="M248" s="278"/>
      <c r="N248" s="279"/>
      <c r="O248" s="279"/>
      <c r="P248" s="279"/>
      <c r="Q248" s="279"/>
      <c r="R248" s="279"/>
      <c r="S248" s="279"/>
      <c r="T248" s="28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1" t="s">
        <v>185</v>
      </c>
      <c r="AU248" s="281" t="s">
        <v>86</v>
      </c>
      <c r="AV248" s="15" t="s">
        <v>84</v>
      </c>
      <c r="AW248" s="15" t="s">
        <v>33</v>
      </c>
      <c r="AX248" s="15" t="s">
        <v>76</v>
      </c>
      <c r="AY248" s="281" t="s">
        <v>177</v>
      </c>
    </row>
    <row r="249" s="13" customFormat="1">
      <c r="A249" s="13"/>
      <c r="B249" s="249"/>
      <c r="C249" s="250"/>
      <c r="D249" s="251" t="s">
        <v>185</v>
      </c>
      <c r="E249" s="252" t="s">
        <v>1</v>
      </c>
      <c r="F249" s="253" t="s">
        <v>1282</v>
      </c>
      <c r="G249" s="250"/>
      <c r="H249" s="254">
        <v>1552</v>
      </c>
      <c r="I249" s="255"/>
      <c r="J249" s="250"/>
      <c r="K249" s="250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185</v>
      </c>
      <c r="AU249" s="260" t="s">
        <v>86</v>
      </c>
      <c r="AV249" s="13" t="s">
        <v>86</v>
      </c>
      <c r="AW249" s="13" t="s">
        <v>33</v>
      </c>
      <c r="AX249" s="13" t="s">
        <v>76</v>
      </c>
      <c r="AY249" s="260" t="s">
        <v>177</v>
      </c>
    </row>
    <row r="250" s="14" customFormat="1">
      <c r="A250" s="14"/>
      <c r="B250" s="261"/>
      <c r="C250" s="262"/>
      <c r="D250" s="251" t="s">
        <v>185</v>
      </c>
      <c r="E250" s="263" t="s">
        <v>1</v>
      </c>
      <c r="F250" s="264" t="s">
        <v>187</v>
      </c>
      <c r="G250" s="262"/>
      <c r="H250" s="265">
        <v>1552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1" t="s">
        <v>185</v>
      </c>
      <c r="AU250" s="271" t="s">
        <v>86</v>
      </c>
      <c r="AV250" s="14" t="s">
        <v>184</v>
      </c>
      <c r="AW250" s="14" t="s">
        <v>33</v>
      </c>
      <c r="AX250" s="14" t="s">
        <v>84</v>
      </c>
      <c r="AY250" s="271" t="s">
        <v>177</v>
      </c>
    </row>
    <row r="251" s="2" customFormat="1" ht="21.75" customHeight="1">
      <c r="A251" s="39"/>
      <c r="B251" s="40"/>
      <c r="C251" s="236" t="s">
        <v>217</v>
      </c>
      <c r="D251" s="236" t="s">
        <v>179</v>
      </c>
      <c r="E251" s="237" t="s">
        <v>1283</v>
      </c>
      <c r="F251" s="238" t="s">
        <v>1284</v>
      </c>
      <c r="G251" s="239" t="s">
        <v>227</v>
      </c>
      <c r="H251" s="240">
        <v>1628</v>
      </c>
      <c r="I251" s="241"/>
      <c r="J251" s="242">
        <f>ROUND(I251*H251,2)</f>
        <v>0</v>
      </c>
      <c r="K251" s="238" t="s">
        <v>183</v>
      </c>
      <c r="L251" s="45"/>
      <c r="M251" s="243" t="s">
        <v>1</v>
      </c>
      <c r="N251" s="244" t="s">
        <v>41</v>
      </c>
      <c r="O251" s="92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7" t="s">
        <v>184</v>
      </c>
      <c r="AT251" s="247" t="s">
        <v>179</v>
      </c>
      <c r="AU251" s="247" t="s">
        <v>86</v>
      </c>
      <c r="AY251" s="18" t="s">
        <v>177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8" t="s">
        <v>84</v>
      </c>
      <c r="BK251" s="248">
        <f>ROUND(I251*H251,2)</f>
        <v>0</v>
      </c>
      <c r="BL251" s="18" t="s">
        <v>184</v>
      </c>
      <c r="BM251" s="247" t="s">
        <v>260</v>
      </c>
    </row>
    <row r="252" s="15" customFormat="1">
      <c r="A252" s="15"/>
      <c r="B252" s="272"/>
      <c r="C252" s="273"/>
      <c r="D252" s="251" t="s">
        <v>185</v>
      </c>
      <c r="E252" s="274" t="s">
        <v>1</v>
      </c>
      <c r="F252" s="275" t="s">
        <v>1285</v>
      </c>
      <c r="G252" s="273"/>
      <c r="H252" s="274" t="s">
        <v>1</v>
      </c>
      <c r="I252" s="276"/>
      <c r="J252" s="273"/>
      <c r="K252" s="273"/>
      <c r="L252" s="277"/>
      <c r="M252" s="278"/>
      <c r="N252" s="279"/>
      <c r="O252" s="279"/>
      <c r="P252" s="279"/>
      <c r="Q252" s="279"/>
      <c r="R252" s="279"/>
      <c r="S252" s="279"/>
      <c r="T252" s="28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1" t="s">
        <v>185</v>
      </c>
      <c r="AU252" s="281" t="s">
        <v>86</v>
      </c>
      <c r="AV252" s="15" t="s">
        <v>84</v>
      </c>
      <c r="AW252" s="15" t="s">
        <v>33</v>
      </c>
      <c r="AX252" s="15" t="s">
        <v>76</v>
      </c>
      <c r="AY252" s="281" t="s">
        <v>177</v>
      </c>
    </row>
    <row r="253" s="13" customFormat="1">
      <c r="A253" s="13"/>
      <c r="B253" s="249"/>
      <c r="C253" s="250"/>
      <c r="D253" s="251" t="s">
        <v>185</v>
      </c>
      <c r="E253" s="252" t="s">
        <v>1</v>
      </c>
      <c r="F253" s="253" t="s">
        <v>1266</v>
      </c>
      <c r="G253" s="250"/>
      <c r="H253" s="254">
        <v>1628</v>
      </c>
      <c r="I253" s="255"/>
      <c r="J253" s="250"/>
      <c r="K253" s="250"/>
      <c r="L253" s="256"/>
      <c r="M253" s="257"/>
      <c r="N253" s="258"/>
      <c r="O253" s="258"/>
      <c r="P253" s="258"/>
      <c r="Q253" s="258"/>
      <c r="R253" s="258"/>
      <c r="S253" s="258"/>
      <c r="T253" s="25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0" t="s">
        <v>185</v>
      </c>
      <c r="AU253" s="260" t="s">
        <v>86</v>
      </c>
      <c r="AV253" s="13" t="s">
        <v>86</v>
      </c>
      <c r="AW253" s="13" t="s">
        <v>33</v>
      </c>
      <c r="AX253" s="13" t="s">
        <v>76</v>
      </c>
      <c r="AY253" s="260" t="s">
        <v>177</v>
      </c>
    </row>
    <row r="254" s="14" customFormat="1">
      <c r="A254" s="14"/>
      <c r="B254" s="261"/>
      <c r="C254" s="262"/>
      <c r="D254" s="251" t="s">
        <v>185</v>
      </c>
      <c r="E254" s="263" t="s">
        <v>1</v>
      </c>
      <c r="F254" s="264" t="s">
        <v>187</v>
      </c>
      <c r="G254" s="262"/>
      <c r="H254" s="265">
        <v>1628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1" t="s">
        <v>185</v>
      </c>
      <c r="AU254" s="271" t="s">
        <v>86</v>
      </c>
      <c r="AV254" s="14" t="s">
        <v>184</v>
      </c>
      <c r="AW254" s="14" t="s">
        <v>33</v>
      </c>
      <c r="AX254" s="14" t="s">
        <v>84</v>
      </c>
      <c r="AY254" s="271" t="s">
        <v>177</v>
      </c>
    </row>
    <row r="255" s="2" customFormat="1" ht="21.75" customHeight="1">
      <c r="A255" s="39"/>
      <c r="B255" s="40"/>
      <c r="C255" s="236" t="s">
        <v>263</v>
      </c>
      <c r="D255" s="236" t="s">
        <v>179</v>
      </c>
      <c r="E255" s="237" t="s">
        <v>1286</v>
      </c>
      <c r="F255" s="238" t="s">
        <v>1287</v>
      </c>
      <c r="G255" s="239" t="s">
        <v>227</v>
      </c>
      <c r="H255" s="240">
        <v>1552</v>
      </c>
      <c r="I255" s="241"/>
      <c r="J255" s="242">
        <f>ROUND(I255*H255,2)</f>
        <v>0</v>
      </c>
      <c r="K255" s="238" t="s">
        <v>183</v>
      </c>
      <c r="L255" s="45"/>
      <c r="M255" s="243" t="s">
        <v>1</v>
      </c>
      <c r="N255" s="244" t="s">
        <v>41</v>
      </c>
      <c r="O255" s="92"/>
      <c r="P255" s="245">
        <f>O255*H255</f>
        <v>0</v>
      </c>
      <c r="Q255" s="245">
        <v>0</v>
      </c>
      <c r="R255" s="245">
        <f>Q255*H255</f>
        <v>0</v>
      </c>
      <c r="S255" s="245">
        <v>0</v>
      </c>
      <c r="T255" s="24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7" t="s">
        <v>184</v>
      </c>
      <c r="AT255" s="247" t="s">
        <v>179</v>
      </c>
      <c r="AU255" s="247" t="s">
        <v>86</v>
      </c>
      <c r="AY255" s="18" t="s">
        <v>177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8" t="s">
        <v>84</v>
      </c>
      <c r="BK255" s="248">
        <f>ROUND(I255*H255,2)</f>
        <v>0</v>
      </c>
      <c r="BL255" s="18" t="s">
        <v>184</v>
      </c>
      <c r="BM255" s="247" t="s">
        <v>266</v>
      </c>
    </row>
    <row r="256" s="15" customFormat="1">
      <c r="A256" s="15"/>
      <c r="B256" s="272"/>
      <c r="C256" s="273"/>
      <c r="D256" s="251" t="s">
        <v>185</v>
      </c>
      <c r="E256" s="274" t="s">
        <v>1</v>
      </c>
      <c r="F256" s="275" t="s">
        <v>1288</v>
      </c>
      <c r="G256" s="273"/>
      <c r="H256" s="274" t="s">
        <v>1</v>
      </c>
      <c r="I256" s="276"/>
      <c r="J256" s="273"/>
      <c r="K256" s="273"/>
      <c r="L256" s="277"/>
      <c r="M256" s="278"/>
      <c r="N256" s="279"/>
      <c r="O256" s="279"/>
      <c r="P256" s="279"/>
      <c r="Q256" s="279"/>
      <c r="R256" s="279"/>
      <c r="S256" s="279"/>
      <c r="T256" s="28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1" t="s">
        <v>185</v>
      </c>
      <c r="AU256" s="281" t="s">
        <v>86</v>
      </c>
      <c r="AV256" s="15" t="s">
        <v>84</v>
      </c>
      <c r="AW256" s="15" t="s">
        <v>33</v>
      </c>
      <c r="AX256" s="15" t="s">
        <v>76</v>
      </c>
      <c r="AY256" s="281" t="s">
        <v>177</v>
      </c>
    </row>
    <row r="257" s="13" customFormat="1">
      <c r="A257" s="13"/>
      <c r="B257" s="249"/>
      <c r="C257" s="250"/>
      <c r="D257" s="251" t="s">
        <v>185</v>
      </c>
      <c r="E257" s="252" t="s">
        <v>1</v>
      </c>
      <c r="F257" s="253" t="s">
        <v>1289</v>
      </c>
      <c r="G257" s="250"/>
      <c r="H257" s="254">
        <v>1552</v>
      </c>
      <c r="I257" s="255"/>
      <c r="J257" s="250"/>
      <c r="K257" s="250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185</v>
      </c>
      <c r="AU257" s="260" t="s">
        <v>86</v>
      </c>
      <c r="AV257" s="13" t="s">
        <v>86</v>
      </c>
      <c r="AW257" s="13" t="s">
        <v>33</v>
      </c>
      <c r="AX257" s="13" t="s">
        <v>76</v>
      </c>
      <c r="AY257" s="260" t="s">
        <v>177</v>
      </c>
    </row>
    <row r="258" s="14" customFormat="1">
      <c r="A258" s="14"/>
      <c r="B258" s="261"/>
      <c r="C258" s="262"/>
      <c r="D258" s="251" t="s">
        <v>185</v>
      </c>
      <c r="E258" s="263" t="s">
        <v>1</v>
      </c>
      <c r="F258" s="264" t="s">
        <v>187</v>
      </c>
      <c r="G258" s="262"/>
      <c r="H258" s="265">
        <v>1552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1" t="s">
        <v>185</v>
      </c>
      <c r="AU258" s="271" t="s">
        <v>86</v>
      </c>
      <c r="AV258" s="14" t="s">
        <v>184</v>
      </c>
      <c r="AW258" s="14" t="s">
        <v>33</v>
      </c>
      <c r="AX258" s="14" t="s">
        <v>84</v>
      </c>
      <c r="AY258" s="271" t="s">
        <v>177</v>
      </c>
    </row>
    <row r="259" s="2" customFormat="1" ht="21.75" customHeight="1">
      <c r="A259" s="39"/>
      <c r="B259" s="40"/>
      <c r="C259" s="236" t="s">
        <v>222</v>
      </c>
      <c r="D259" s="236" t="s">
        <v>179</v>
      </c>
      <c r="E259" s="237" t="s">
        <v>1290</v>
      </c>
      <c r="F259" s="238" t="s">
        <v>1291</v>
      </c>
      <c r="G259" s="239" t="s">
        <v>227</v>
      </c>
      <c r="H259" s="240">
        <v>1552</v>
      </c>
      <c r="I259" s="241"/>
      <c r="J259" s="242">
        <f>ROUND(I259*H259,2)</f>
        <v>0</v>
      </c>
      <c r="K259" s="238" t="s">
        <v>183</v>
      </c>
      <c r="L259" s="45"/>
      <c r="M259" s="243" t="s">
        <v>1</v>
      </c>
      <c r="N259" s="244" t="s">
        <v>41</v>
      </c>
      <c r="O259" s="92"/>
      <c r="P259" s="245">
        <f>O259*H259</f>
        <v>0</v>
      </c>
      <c r="Q259" s="245">
        <v>0</v>
      </c>
      <c r="R259" s="245">
        <f>Q259*H259</f>
        <v>0</v>
      </c>
      <c r="S259" s="245">
        <v>0</v>
      </c>
      <c r="T259" s="24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7" t="s">
        <v>184</v>
      </c>
      <c r="AT259" s="247" t="s">
        <v>179</v>
      </c>
      <c r="AU259" s="247" t="s">
        <v>86</v>
      </c>
      <c r="AY259" s="18" t="s">
        <v>177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8" t="s">
        <v>84</v>
      </c>
      <c r="BK259" s="248">
        <f>ROUND(I259*H259,2)</f>
        <v>0</v>
      </c>
      <c r="BL259" s="18" t="s">
        <v>184</v>
      </c>
      <c r="BM259" s="247" t="s">
        <v>271</v>
      </c>
    </row>
    <row r="260" s="15" customFormat="1">
      <c r="A260" s="15"/>
      <c r="B260" s="272"/>
      <c r="C260" s="273"/>
      <c r="D260" s="251" t="s">
        <v>185</v>
      </c>
      <c r="E260" s="274" t="s">
        <v>1</v>
      </c>
      <c r="F260" s="275" t="s">
        <v>1288</v>
      </c>
      <c r="G260" s="273"/>
      <c r="H260" s="274" t="s">
        <v>1</v>
      </c>
      <c r="I260" s="276"/>
      <c r="J260" s="273"/>
      <c r="K260" s="273"/>
      <c r="L260" s="277"/>
      <c r="M260" s="278"/>
      <c r="N260" s="279"/>
      <c r="O260" s="279"/>
      <c r="P260" s="279"/>
      <c r="Q260" s="279"/>
      <c r="R260" s="279"/>
      <c r="S260" s="279"/>
      <c r="T260" s="28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1" t="s">
        <v>185</v>
      </c>
      <c r="AU260" s="281" t="s">
        <v>86</v>
      </c>
      <c r="AV260" s="15" t="s">
        <v>84</v>
      </c>
      <c r="AW260" s="15" t="s">
        <v>33</v>
      </c>
      <c r="AX260" s="15" t="s">
        <v>76</v>
      </c>
      <c r="AY260" s="281" t="s">
        <v>177</v>
      </c>
    </row>
    <row r="261" s="13" customFormat="1">
      <c r="A261" s="13"/>
      <c r="B261" s="249"/>
      <c r="C261" s="250"/>
      <c r="D261" s="251" t="s">
        <v>185</v>
      </c>
      <c r="E261" s="252" t="s">
        <v>1</v>
      </c>
      <c r="F261" s="253" t="s">
        <v>1289</v>
      </c>
      <c r="G261" s="250"/>
      <c r="H261" s="254">
        <v>1552</v>
      </c>
      <c r="I261" s="255"/>
      <c r="J261" s="250"/>
      <c r="K261" s="250"/>
      <c r="L261" s="256"/>
      <c r="M261" s="257"/>
      <c r="N261" s="258"/>
      <c r="O261" s="258"/>
      <c r="P261" s="258"/>
      <c r="Q261" s="258"/>
      <c r="R261" s="258"/>
      <c r="S261" s="258"/>
      <c r="T261" s="25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0" t="s">
        <v>185</v>
      </c>
      <c r="AU261" s="260" t="s">
        <v>86</v>
      </c>
      <c r="AV261" s="13" t="s">
        <v>86</v>
      </c>
      <c r="AW261" s="13" t="s">
        <v>33</v>
      </c>
      <c r="AX261" s="13" t="s">
        <v>76</v>
      </c>
      <c r="AY261" s="260" t="s">
        <v>177</v>
      </c>
    </row>
    <row r="262" s="14" customFormat="1">
      <c r="A262" s="14"/>
      <c r="B262" s="261"/>
      <c r="C262" s="262"/>
      <c r="D262" s="251" t="s">
        <v>185</v>
      </c>
      <c r="E262" s="263" t="s">
        <v>1</v>
      </c>
      <c r="F262" s="264" t="s">
        <v>187</v>
      </c>
      <c r="G262" s="262"/>
      <c r="H262" s="265">
        <v>1552</v>
      </c>
      <c r="I262" s="266"/>
      <c r="J262" s="262"/>
      <c r="K262" s="262"/>
      <c r="L262" s="267"/>
      <c r="M262" s="268"/>
      <c r="N262" s="269"/>
      <c r="O262" s="269"/>
      <c r="P262" s="269"/>
      <c r="Q262" s="269"/>
      <c r="R262" s="269"/>
      <c r="S262" s="269"/>
      <c r="T262" s="27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1" t="s">
        <v>185</v>
      </c>
      <c r="AU262" s="271" t="s">
        <v>86</v>
      </c>
      <c r="AV262" s="14" t="s">
        <v>184</v>
      </c>
      <c r="AW262" s="14" t="s">
        <v>33</v>
      </c>
      <c r="AX262" s="14" t="s">
        <v>84</v>
      </c>
      <c r="AY262" s="271" t="s">
        <v>177</v>
      </c>
    </row>
    <row r="263" s="2" customFormat="1" ht="33" customHeight="1">
      <c r="A263" s="39"/>
      <c r="B263" s="40"/>
      <c r="C263" s="236" t="s">
        <v>273</v>
      </c>
      <c r="D263" s="236" t="s">
        <v>179</v>
      </c>
      <c r="E263" s="237" t="s">
        <v>1292</v>
      </c>
      <c r="F263" s="238" t="s">
        <v>1293</v>
      </c>
      <c r="G263" s="239" t="s">
        <v>227</v>
      </c>
      <c r="H263" s="240">
        <v>1552</v>
      </c>
      <c r="I263" s="241"/>
      <c r="J263" s="242">
        <f>ROUND(I263*H263,2)</f>
        <v>0</v>
      </c>
      <c r="K263" s="238" t="s">
        <v>183</v>
      </c>
      <c r="L263" s="45"/>
      <c r="M263" s="243" t="s">
        <v>1</v>
      </c>
      <c r="N263" s="244" t="s">
        <v>41</v>
      </c>
      <c r="O263" s="92"/>
      <c r="P263" s="245">
        <f>O263*H263</f>
        <v>0</v>
      </c>
      <c r="Q263" s="245">
        <v>0</v>
      </c>
      <c r="R263" s="245">
        <f>Q263*H263</f>
        <v>0</v>
      </c>
      <c r="S263" s="245">
        <v>0</v>
      </c>
      <c r="T263" s="24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7" t="s">
        <v>184</v>
      </c>
      <c r="AT263" s="247" t="s">
        <v>179</v>
      </c>
      <c r="AU263" s="247" t="s">
        <v>86</v>
      </c>
      <c r="AY263" s="18" t="s">
        <v>177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8" t="s">
        <v>84</v>
      </c>
      <c r="BK263" s="248">
        <f>ROUND(I263*H263,2)</f>
        <v>0</v>
      </c>
      <c r="BL263" s="18" t="s">
        <v>184</v>
      </c>
      <c r="BM263" s="247" t="s">
        <v>276</v>
      </c>
    </row>
    <row r="264" s="15" customFormat="1">
      <c r="A264" s="15"/>
      <c r="B264" s="272"/>
      <c r="C264" s="273"/>
      <c r="D264" s="251" t="s">
        <v>185</v>
      </c>
      <c r="E264" s="274" t="s">
        <v>1</v>
      </c>
      <c r="F264" s="275" t="s">
        <v>1288</v>
      </c>
      <c r="G264" s="273"/>
      <c r="H264" s="274" t="s">
        <v>1</v>
      </c>
      <c r="I264" s="276"/>
      <c r="J264" s="273"/>
      <c r="K264" s="273"/>
      <c r="L264" s="277"/>
      <c r="M264" s="278"/>
      <c r="N264" s="279"/>
      <c r="O264" s="279"/>
      <c r="P264" s="279"/>
      <c r="Q264" s="279"/>
      <c r="R264" s="279"/>
      <c r="S264" s="279"/>
      <c r="T264" s="28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81" t="s">
        <v>185</v>
      </c>
      <c r="AU264" s="281" t="s">
        <v>86</v>
      </c>
      <c r="AV264" s="15" t="s">
        <v>84</v>
      </c>
      <c r="AW264" s="15" t="s">
        <v>33</v>
      </c>
      <c r="AX264" s="15" t="s">
        <v>76</v>
      </c>
      <c r="AY264" s="281" t="s">
        <v>177</v>
      </c>
    </row>
    <row r="265" s="13" customFormat="1">
      <c r="A265" s="13"/>
      <c r="B265" s="249"/>
      <c r="C265" s="250"/>
      <c r="D265" s="251" t="s">
        <v>185</v>
      </c>
      <c r="E265" s="252" t="s">
        <v>1</v>
      </c>
      <c r="F265" s="253" t="s">
        <v>1289</v>
      </c>
      <c r="G265" s="250"/>
      <c r="H265" s="254">
        <v>1552</v>
      </c>
      <c r="I265" s="255"/>
      <c r="J265" s="250"/>
      <c r="K265" s="250"/>
      <c r="L265" s="256"/>
      <c r="M265" s="257"/>
      <c r="N265" s="258"/>
      <c r="O265" s="258"/>
      <c r="P265" s="258"/>
      <c r="Q265" s="258"/>
      <c r="R265" s="258"/>
      <c r="S265" s="258"/>
      <c r="T265" s="25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0" t="s">
        <v>185</v>
      </c>
      <c r="AU265" s="260" t="s">
        <v>86</v>
      </c>
      <c r="AV265" s="13" t="s">
        <v>86</v>
      </c>
      <c r="AW265" s="13" t="s">
        <v>33</v>
      </c>
      <c r="AX265" s="13" t="s">
        <v>76</v>
      </c>
      <c r="AY265" s="260" t="s">
        <v>177</v>
      </c>
    </row>
    <row r="266" s="14" customFormat="1">
      <c r="A266" s="14"/>
      <c r="B266" s="261"/>
      <c r="C266" s="262"/>
      <c r="D266" s="251" t="s">
        <v>185</v>
      </c>
      <c r="E266" s="263" t="s">
        <v>1</v>
      </c>
      <c r="F266" s="264" t="s">
        <v>187</v>
      </c>
      <c r="G266" s="262"/>
      <c r="H266" s="265">
        <v>1552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1" t="s">
        <v>185</v>
      </c>
      <c r="AU266" s="271" t="s">
        <v>86</v>
      </c>
      <c r="AV266" s="14" t="s">
        <v>184</v>
      </c>
      <c r="AW266" s="14" t="s">
        <v>33</v>
      </c>
      <c r="AX266" s="14" t="s">
        <v>84</v>
      </c>
      <c r="AY266" s="271" t="s">
        <v>177</v>
      </c>
    </row>
    <row r="267" s="2" customFormat="1" ht="21.75" customHeight="1">
      <c r="A267" s="39"/>
      <c r="B267" s="40"/>
      <c r="C267" s="236" t="s">
        <v>228</v>
      </c>
      <c r="D267" s="236" t="s">
        <v>179</v>
      </c>
      <c r="E267" s="237" t="s">
        <v>1294</v>
      </c>
      <c r="F267" s="238" t="s">
        <v>1295</v>
      </c>
      <c r="G267" s="239" t="s">
        <v>227</v>
      </c>
      <c r="H267" s="240">
        <v>1552</v>
      </c>
      <c r="I267" s="241"/>
      <c r="J267" s="242">
        <f>ROUND(I267*H267,2)</f>
        <v>0</v>
      </c>
      <c r="K267" s="238" t="s">
        <v>183</v>
      </c>
      <c r="L267" s="45"/>
      <c r="M267" s="243" t="s">
        <v>1</v>
      </c>
      <c r="N267" s="244" t="s">
        <v>41</v>
      </c>
      <c r="O267" s="92"/>
      <c r="P267" s="245">
        <f>O267*H267</f>
        <v>0</v>
      </c>
      <c r="Q267" s="245">
        <v>0</v>
      </c>
      <c r="R267" s="245">
        <f>Q267*H267</f>
        <v>0</v>
      </c>
      <c r="S267" s="245">
        <v>0</v>
      </c>
      <c r="T267" s="24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7" t="s">
        <v>184</v>
      </c>
      <c r="AT267" s="247" t="s">
        <v>179</v>
      </c>
      <c r="AU267" s="247" t="s">
        <v>86</v>
      </c>
      <c r="AY267" s="18" t="s">
        <v>177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8" t="s">
        <v>84</v>
      </c>
      <c r="BK267" s="248">
        <f>ROUND(I267*H267,2)</f>
        <v>0</v>
      </c>
      <c r="BL267" s="18" t="s">
        <v>184</v>
      </c>
      <c r="BM267" s="247" t="s">
        <v>289</v>
      </c>
    </row>
    <row r="268" s="15" customFormat="1">
      <c r="A268" s="15"/>
      <c r="B268" s="272"/>
      <c r="C268" s="273"/>
      <c r="D268" s="251" t="s">
        <v>185</v>
      </c>
      <c r="E268" s="274" t="s">
        <v>1</v>
      </c>
      <c r="F268" s="275" t="s">
        <v>1288</v>
      </c>
      <c r="G268" s="273"/>
      <c r="H268" s="274" t="s">
        <v>1</v>
      </c>
      <c r="I268" s="276"/>
      <c r="J268" s="273"/>
      <c r="K268" s="273"/>
      <c r="L268" s="277"/>
      <c r="M268" s="278"/>
      <c r="N268" s="279"/>
      <c r="O268" s="279"/>
      <c r="P268" s="279"/>
      <c r="Q268" s="279"/>
      <c r="R268" s="279"/>
      <c r="S268" s="279"/>
      <c r="T268" s="28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1" t="s">
        <v>185</v>
      </c>
      <c r="AU268" s="281" t="s">
        <v>86</v>
      </c>
      <c r="AV268" s="15" t="s">
        <v>84</v>
      </c>
      <c r="AW268" s="15" t="s">
        <v>33</v>
      </c>
      <c r="AX268" s="15" t="s">
        <v>76</v>
      </c>
      <c r="AY268" s="281" t="s">
        <v>177</v>
      </c>
    </row>
    <row r="269" s="13" customFormat="1">
      <c r="A269" s="13"/>
      <c r="B269" s="249"/>
      <c r="C269" s="250"/>
      <c r="D269" s="251" t="s">
        <v>185</v>
      </c>
      <c r="E269" s="252" t="s">
        <v>1</v>
      </c>
      <c r="F269" s="253" t="s">
        <v>1289</v>
      </c>
      <c r="G269" s="250"/>
      <c r="H269" s="254">
        <v>1552</v>
      </c>
      <c r="I269" s="255"/>
      <c r="J269" s="250"/>
      <c r="K269" s="250"/>
      <c r="L269" s="256"/>
      <c r="M269" s="257"/>
      <c r="N269" s="258"/>
      <c r="O269" s="258"/>
      <c r="P269" s="258"/>
      <c r="Q269" s="258"/>
      <c r="R269" s="258"/>
      <c r="S269" s="258"/>
      <c r="T269" s="25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0" t="s">
        <v>185</v>
      </c>
      <c r="AU269" s="260" t="s">
        <v>86</v>
      </c>
      <c r="AV269" s="13" t="s">
        <v>86</v>
      </c>
      <c r="AW269" s="13" t="s">
        <v>33</v>
      </c>
      <c r="AX269" s="13" t="s">
        <v>76</v>
      </c>
      <c r="AY269" s="260" t="s">
        <v>177</v>
      </c>
    </row>
    <row r="270" s="14" customFormat="1">
      <c r="A270" s="14"/>
      <c r="B270" s="261"/>
      <c r="C270" s="262"/>
      <c r="D270" s="251" t="s">
        <v>185</v>
      </c>
      <c r="E270" s="263" t="s">
        <v>1</v>
      </c>
      <c r="F270" s="264" t="s">
        <v>187</v>
      </c>
      <c r="G270" s="262"/>
      <c r="H270" s="265">
        <v>1552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1" t="s">
        <v>185</v>
      </c>
      <c r="AU270" s="271" t="s">
        <v>86</v>
      </c>
      <c r="AV270" s="14" t="s">
        <v>184</v>
      </c>
      <c r="AW270" s="14" t="s">
        <v>33</v>
      </c>
      <c r="AX270" s="14" t="s">
        <v>84</v>
      </c>
      <c r="AY270" s="271" t="s">
        <v>177</v>
      </c>
    </row>
    <row r="271" s="2" customFormat="1" ht="44.25" customHeight="1">
      <c r="A271" s="39"/>
      <c r="B271" s="40"/>
      <c r="C271" s="236" t="s">
        <v>7</v>
      </c>
      <c r="D271" s="236" t="s">
        <v>179</v>
      </c>
      <c r="E271" s="237" t="s">
        <v>1296</v>
      </c>
      <c r="F271" s="238" t="s">
        <v>1297</v>
      </c>
      <c r="G271" s="239" t="s">
        <v>227</v>
      </c>
      <c r="H271" s="240">
        <v>1552</v>
      </c>
      <c r="I271" s="241"/>
      <c r="J271" s="242">
        <f>ROUND(I271*H271,2)</f>
        <v>0</v>
      </c>
      <c r="K271" s="238" t="s">
        <v>183</v>
      </c>
      <c r="L271" s="45"/>
      <c r="M271" s="243" t="s">
        <v>1</v>
      </c>
      <c r="N271" s="244" t="s">
        <v>41</v>
      </c>
      <c r="O271" s="92"/>
      <c r="P271" s="245">
        <f>O271*H271</f>
        <v>0</v>
      </c>
      <c r="Q271" s="245">
        <v>0</v>
      </c>
      <c r="R271" s="245">
        <f>Q271*H271</f>
        <v>0</v>
      </c>
      <c r="S271" s="245">
        <v>0</v>
      </c>
      <c r="T271" s="24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7" t="s">
        <v>184</v>
      </c>
      <c r="AT271" s="247" t="s">
        <v>179</v>
      </c>
      <c r="AU271" s="247" t="s">
        <v>86</v>
      </c>
      <c r="AY271" s="18" t="s">
        <v>177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8" t="s">
        <v>84</v>
      </c>
      <c r="BK271" s="248">
        <f>ROUND(I271*H271,2)</f>
        <v>0</v>
      </c>
      <c r="BL271" s="18" t="s">
        <v>184</v>
      </c>
      <c r="BM271" s="247" t="s">
        <v>292</v>
      </c>
    </row>
    <row r="272" s="15" customFormat="1">
      <c r="A272" s="15"/>
      <c r="B272" s="272"/>
      <c r="C272" s="273"/>
      <c r="D272" s="251" t="s">
        <v>185</v>
      </c>
      <c r="E272" s="274" t="s">
        <v>1</v>
      </c>
      <c r="F272" s="275" t="s">
        <v>1288</v>
      </c>
      <c r="G272" s="273"/>
      <c r="H272" s="274" t="s">
        <v>1</v>
      </c>
      <c r="I272" s="276"/>
      <c r="J272" s="273"/>
      <c r="K272" s="273"/>
      <c r="L272" s="277"/>
      <c r="M272" s="278"/>
      <c r="N272" s="279"/>
      <c r="O272" s="279"/>
      <c r="P272" s="279"/>
      <c r="Q272" s="279"/>
      <c r="R272" s="279"/>
      <c r="S272" s="279"/>
      <c r="T272" s="28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81" t="s">
        <v>185</v>
      </c>
      <c r="AU272" s="281" t="s">
        <v>86</v>
      </c>
      <c r="AV272" s="15" t="s">
        <v>84</v>
      </c>
      <c r="AW272" s="15" t="s">
        <v>33</v>
      </c>
      <c r="AX272" s="15" t="s">
        <v>76</v>
      </c>
      <c r="AY272" s="281" t="s">
        <v>177</v>
      </c>
    </row>
    <row r="273" s="13" customFormat="1">
      <c r="A273" s="13"/>
      <c r="B273" s="249"/>
      <c r="C273" s="250"/>
      <c r="D273" s="251" t="s">
        <v>185</v>
      </c>
      <c r="E273" s="252" t="s">
        <v>1</v>
      </c>
      <c r="F273" s="253" t="s">
        <v>1289</v>
      </c>
      <c r="G273" s="250"/>
      <c r="H273" s="254">
        <v>1552</v>
      </c>
      <c r="I273" s="255"/>
      <c r="J273" s="250"/>
      <c r="K273" s="250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185</v>
      </c>
      <c r="AU273" s="260" t="s">
        <v>86</v>
      </c>
      <c r="AV273" s="13" t="s">
        <v>86</v>
      </c>
      <c r="AW273" s="13" t="s">
        <v>33</v>
      </c>
      <c r="AX273" s="13" t="s">
        <v>76</v>
      </c>
      <c r="AY273" s="260" t="s">
        <v>177</v>
      </c>
    </row>
    <row r="274" s="14" customFormat="1">
      <c r="A274" s="14"/>
      <c r="B274" s="261"/>
      <c r="C274" s="262"/>
      <c r="D274" s="251" t="s">
        <v>185</v>
      </c>
      <c r="E274" s="263" t="s">
        <v>1</v>
      </c>
      <c r="F274" s="264" t="s">
        <v>187</v>
      </c>
      <c r="G274" s="262"/>
      <c r="H274" s="265">
        <v>1552</v>
      </c>
      <c r="I274" s="266"/>
      <c r="J274" s="262"/>
      <c r="K274" s="262"/>
      <c r="L274" s="267"/>
      <c r="M274" s="268"/>
      <c r="N274" s="269"/>
      <c r="O274" s="269"/>
      <c r="P274" s="269"/>
      <c r="Q274" s="269"/>
      <c r="R274" s="269"/>
      <c r="S274" s="269"/>
      <c r="T274" s="27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1" t="s">
        <v>185</v>
      </c>
      <c r="AU274" s="271" t="s">
        <v>86</v>
      </c>
      <c r="AV274" s="14" t="s">
        <v>184</v>
      </c>
      <c r="AW274" s="14" t="s">
        <v>33</v>
      </c>
      <c r="AX274" s="14" t="s">
        <v>84</v>
      </c>
      <c r="AY274" s="271" t="s">
        <v>177</v>
      </c>
    </row>
    <row r="275" s="2" customFormat="1" ht="55.5" customHeight="1">
      <c r="A275" s="39"/>
      <c r="B275" s="40"/>
      <c r="C275" s="236" t="s">
        <v>239</v>
      </c>
      <c r="D275" s="236" t="s">
        <v>179</v>
      </c>
      <c r="E275" s="237" t="s">
        <v>1298</v>
      </c>
      <c r="F275" s="238" t="s">
        <v>1299</v>
      </c>
      <c r="G275" s="239" t="s">
        <v>227</v>
      </c>
      <c r="H275" s="240">
        <v>150</v>
      </c>
      <c r="I275" s="241"/>
      <c r="J275" s="242">
        <f>ROUND(I275*H275,2)</f>
        <v>0</v>
      </c>
      <c r="K275" s="238" t="s">
        <v>183</v>
      </c>
      <c r="L275" s="45"/>
      <c r="M275" s="243" t="s">
        <v>1</v>
      </c>
      <c r="N275" s="244" t="s">
        <v>41</v>
      </c>
      <c r="O275" s="92"/>
      <c r="P275" s="245">
        <f>O275*H275</f>
        <v>0</v>
      </c>
      <c r="Q275" s="245">
        <v>0</v>
      </c>
      <c r="R275" s="245">
        <f>Q275*H275</f>
        <v>0</v>
      </c>
      <c r="S275" s="245">
        <v>0</v>
      </c>
      <c r="T275" s="24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7" t="s">
        <v>184</v>
      </c>
      <c r="AT275" s="247" t="s">
        <v>179</v>
      </c>
      <c r="AU275" s="247" t="s">
        <v>86</v>
      </c>
      <c r="AY275" s="18" t="s">
        <v>177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8" t="s">
        <v>84</v>
      </c>
      <c r="BK275" s="248">
        <f>ROUND(I275*H275,2)</f>
        <v>0</v>
      </c>
      <c r="BL275" s="18" t="s">
        <v>184</v>
      </c>
      <c r="BM275" s="247" t="s">
        <v>295</v>
      </c>
    </row>
    <row r="276" s="15" customFormat="1">
      <c r="A276" s="15"/>
      <c r="B276" s="272"/>
      <c r="C276" s="273"/>
      <c r="D276" s="251" t="s">
        <v>185</v>
      </c>
      <c r="E276" s="274" t="s">
        <v>1</v>
      </c>
      <c r="F276" s="275" t="s">
        <v>1300</v>
      </c>
      <c r="G276" s="273"/>
      <c r="H276" s="274" t="s">
        <v>1</v>
      </c>
      <c r="I276" s="276"/>
      <c r="J276" s="273"/>
      <c r="K276" s="273"/>
      <c r="L276" s="277"/>
      <c r="M276" s="278"/>
      <c r="N276" s="279"/>
      <c r="O276" s="279"/>
      <c r="P276" s="279"/>
      <c r="Q276" s="279"/>
      <c r="R276" s="279"/>
      <c r="S276" s="279"/>
      <c r="T276" s="28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1" t="s">
        <v>185</v>
      </c>
      <c r="AU276" s="281" t="s">
        <v>86</v>
      </c>
      <c r="AV276" s="15" t="s">
        <v>84</v>
      </c>
      <c r="AW276" s="15" t="s">
        <v>33</v>
      </c>
      <c r="AX276" s="15" t="s">
        <v>76</v>
      </c>
      <c r="AY276" s="281" t="s">
        <v>177</v>
      </c>
    </row>
    <row r="277" s="13" customFormat="1">
      <c r="A277" s="13"/>
      <c r="B277" s="249"/>
      <c r="C277" s="250"/>
      <c r="D277" s="251" t="s">
        <v>185</v>
      </c>
      <c r="E277" s="252" t="s">
        <v>1</v>
      </c>
      <c r="F277" s="253" t="s">
        <v>552</v>
      </c>
      <c r="G277" s="250"/>
      <c r="H277" s="254">
        <v>150</v>
      </c>
      <c r="I277" s="255"/>
      <c r="J277" s="250"/>
      <c r="K277" s="250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185</v>
      </c>
      <c r="AU277" s="260" t="s">
        <v>86</v>
      </c>
      <c r="AV277" s="13" t="s">
        <v>86</v>
      </c>
      <c r="AW277" s="13" t="s">
        <v>33</v>
      </c>
      <c r="AX277" s="13" t="s">
        <v>76</v>
      </c>
      <c r="AY277" s="260" t="s">
        <v>177</v>
      </c>
    </row>
    <row r="278" s="14" customFormat="1">
      <c r="A278" s="14"/>
      <c r="B278" s="261"/>
      <c r="C278" s="262"/>
      <c r="D278" s="251" t="s">
        <v>185</v>
      </c>
      <c r="E278" s="263" t="s">
        <v>1</v>
      </c>
      <c r="F278" s="264" t="s">
        <v>187</v>
      </c>
      <c r="G278" s="262"/>
      <c r="H278" s="265">
        <v>150</v>
      </c>
      <c r="I278" s="266"/>
      <c r="J278" s="262"/>
      <c r="K278" s="262"/>
      <c r="L278" s="267"/>
      <c r="M278" s="268"/>
      <c r="N278" s="269"/>
      <c r="O278" s="269"/>
      <c r="P278" s="269"/>
      <c r="Q278" s="269"/>
      <c r="R278" s="269"/>
      <c r="S278" s="269"/>
      <c r="T278" s="27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1" t="s">
        <v>185</v>
      </c>
      <c r="AU278" s="271" t="s">
        <v>86</v>
      </c>
      <c r="AV278" s="14" t="s">
        <v>184</v>
      </c>
      <c r="AW278" s="14" t="s">
        <v>33</v>
      </c>
      <c r="AX278" s="14" t="s">
        <v>84</v>
      </c>
      <c r="AY278" s="271" t="s">
        <v>177</v>
      </c>
    </row>
    <row r="279" s="2" customFormat="1" ht="21.75" customHeight="1">
      <c r="A279" s="39"/>
      <c r="B279" s="40"/>
      <c r="C279" s="293" t="s">
        <v>297</v>
      </c>
      <c r="D279" s="293" t="s">
        <v>375</v>
      </c>
      <c r="E279" s="294" t="s">
        <v>1301</v>
      </c>
      <c r="F279" s="295" t="s">
        <v>1302</v>
      </c>
      <c r="G279" s="296" t="s">
        <v>227</v>
      </c>
      <c r="H279" s="297">
        <v>154.5</v>
      </c>
      <c r="I279" s="298"/>
      <c r="J279" s="299">
        <f>ROUND(I279*H279,2)</f>
        <v>0</v>
      </c>
      <c r="K279" s="295" t="s">
        <v>183</v>
      </c>
      <c r="L279" s="300"/>
      <c r="M279" s="301" t="s">
        <v>1</v>
      </c>
      <c r="N279" s="302" t="s">
        <v>41</v>
      </c>
      <c r="O279" s="92"/>
      <c r="P279" s="245">
        <f>O279*H279</f>
        <v>0</v>
      </c>
      <c r="Q279" s="245">
        <v>0</v>
      </c>
      <c r="R279" s="245">
        <f>Q279*H279</f>
        <v>0</v>
      </c>
      <c r="S279" s="245">
        <v>0</v>
      </c>
      <c r="T279" s="24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7" t="s">
        <v>198</v>
      </c>
      <c r="AT279" s="247" t="s">
        <v>375</v>
      </c>
      <c r="AU279" s="247" t="s">
        <v>86</v>
      </c>
      <c r="AY279" s="18" t="s">
        <v>177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8" t="s">
        <v>84</v>
      </c>
      <c r="BK279" s="248">
        <f>ROUND(I279*H279,2)</f>
        <v>0</v>
      </c>
      <c r="BL279" s="18" t="s">
        <v>184</v>
      </c>
      <c r="BM279" s="247" t="s">
        <v>300</v>
      </c>
    </row>
    <row r="280" s="13" customFormat="1">
      <c r="A280" s="13"/>
      <c r="B280" s="249"/>
      <c r="C280" s="250"/>
      <c r="D280" s="251" t="s">
        <v>185</v>
      </c>
      <c r="E280" s="252" t="s">
        <v>1</v>
      </c>
      <c r="F280" s="253" t="s">
        <v>1303</v>
      </c>
      <c r="G280" s="250"/>
      <c r="H280" s="254">
        <v>154.5</v>
      </c>
      <c r="I280" s="255"/>
      <c r="J280" s="250"/>
      <c r="K280" s="250"/>
      <c r="L280" s="256"/>
      <c r="M280" s="257"/>
      <c r="N280" s="258"/>
      <c r="O280" s="258"/>
      <c r="P280" s="258"/>
      <c r="Q280" s="258"/>
      <c r="R280" s="258"/>
      <c r="S280" s="258"/>
      <c r="T280" s="25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0" t="s">
        <v>185</v>
      </c>
      <c r="AU280" s="260" t="s">
        <v>86</v>
      </c>
      <c r="AV280" s="13" t="s">
        <v>86</v>
      </c>
      <c r="AW280" s="13" t="s">
        <v>33</v>
      </c>
      <c r="AX280" s="13" t="s">
        <v>76</v>
      </c>
      <c r="AY280" s="260" t="s">
        <v>177</v>
      </c>
    </row>
    <row r="281" s="14" customFormat="1">
      <c r="A281" s="14"/>
      <c r="B281" s="261"/>
      <c r="C281" s="262"/>
      <c r="D281" s="251" t="s">
        <v>185</v>
      </c>
      <c r="E281" s="263" t="s">
        <v>1</v>
      </c>
      <c r="F281" s="264" t="s">
        <v>187</v>
      </c>
      <c r="G281" s="262"/>
      <c r="H281" s="265">
        <v>154.5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1" t="s">
        <v>185</v>
      </c>
      <c r="AU281" s="271" t="s">
        <v>86</v>
      </c>
      <c r="AV281" s="14" t="s">
        <v>184</v>
      </c>
      <c r="AW281" s="14" t="s">
        <v>33</v>
      </c>
      <c r="AX281" s="14" t="s">
        <v>84</v>
      </c>
      <c r="AY281" s="271" t="s">
        <v>177</v>
      </c>
    </row>
    <row r="282" s="2" customFormat="1" ht="66.75" customHeight="1">
      <c r="A282" s="39"/>
      <c r="B282" s="40"/>
      <c r="C282" s="236" t="s">
        <v>243</v>
      </c>
      <c r="D282" s="236" t="s">
        <v>179</v>
      </c>
      <c r="E282" s="237" t="s">
        <v>1304</v>
      </c>
      <c r="F282" s="238" t="s">
        <v>1305</v>
      </c>
      <c r="G282" s="239" t="s">
        <v>227</v>
      </c>
      <c r="H282" s="240">
        <v>1478</v>
      </c>
      <c r="I282" s="241"/>
      <c r="J282" s="242">
        <f>ROUND(I282*H282,2)</f>
        <v>0</v>
      </c>
      <c r="K282" s="238" t="s">
        <v>183</v>
      </c>
      <c r="L282" s="45"/>
      <c r="M282" s="243" t="s">
        <v>1</v>
      </c>
      <c r="N282" s="244" t="s">
        <v>41</v>
      </c>
      <c r="O282" s="92"/>
      <c r="P282" s="245">
        <f>O282*H282</f>
        <v>0</v>
      </c>
      <c r="Q282" s="245">
        <v>0</v>
      </c>
      <c r="R282" s="245">
        <f>Q282*H282</f>
        <v>0</v>
      </c>
      <c r="S282" s="245">
        <v>0</v>
      </c>
      <c r="T282" s="246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7" t="s">
        <v>184</v>
      </c>
      <c r="AT282" s="247" t="s">
        <v>179</v>
      </c>
      <c r="AU282" s="247" t="s">
        <v>86</v>
      </c>
      <c r="AY282" s="18" t="s">
        <v>177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8" t="s">
        <v>84</v>
      </c>
      <c r="BK282" s="248">
        <f>ROUND(I282*H282,2)</f>
        <v>0</v>
      </c>
      <c r="BL282" s="18" t="s">
        <v>184</v>
      </c>
      <c r="BM282" s="247" t="s">
        <v>306</v>
      </c>
    </row>
    <row r="283" s="15" customFormat="1">
      <c r="A283" s="15"/>
      <c r="B283" s="272"/>
      <c r="C283" s="273"/>
      <c r="D283" s="251" t="s">
        <v>185</v>
      </c>
      <c r="E283" s="274" t="s">
        <v>1</v>
      </c>
      <c r="F283" s="275" t="s">
        <v>1306</v>
      </c>
      <c r="G283" s="273"/>
      <c r="H283" s="274" t="s">
        <v>1</v>
      </c>
      <c r="I283" s="276"/>
      <c r="J283" s="273"/>
      <c r="K283" s="273"/>
      <c r="L283" s="277"/>
      <c r="M283" s="278"/>
      <c r="N283" s="279"/>
      <c r="O283" s="279"/>
      <c r="P283" s="279"/>
      <c r="Q283" s="279"/>
      <c r="R283" s="279"/>
      <c r="S283" s="279"/>
      <c r="T283" s="28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1" t="s">
        <v>185</v>
      </c>
      <c r="AU283" s="281" t="s">
        <v>86</v>
      </c>
      <c r="AV283" s="15" t="s">
        <v>84</v>
      </c>
      <c r="AW283" s="15" t="s">
        <v>33</v>
      </c>
      <c r="AX283" s="15" t="s">
        <v>76</v>
      </c>
      <c r="AY283" s="281" t="s">
        <v>177</v>
      </c>
    </row>
    <row r="284" s="13" customFormat="1">
      <c r="A284" s="13"/>
      <c r="B284" s="249"/>
      <c r="C284" s="250"/>
      <c r="D284" s="251" t="s">
        <v>185</v>
      </c>
      <c r="E284" s="252" t="s">
        <v>1</v>
      </c>
      <c r="F284" s="253" t="s">
        <v>1307</v>
      </c>
      <c r="G284" s="250"/>
      <c r="H284" s="254">
        <v>1478</v>
      </c>
      <c r="I284" s="255"/>
      <c r="J284" s="250"/>
      <c r="K284" s="250"/>
      <c r="L284" s="256"/>
      <c r="M284" s="257"/>
      <c r="N284" s="258"/>
      <c r="O284" s="258"/>
      <c r="P284" s="258"/>
      <c r="Q284" s="258"/>
      <c r="R284" s="258"/>
      <c r="S284" s="258"/>
      <c r="T284" s="25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0" t="s">
        <v>185</v>
      </c>
      <c r="AU284" s="260" t="s">
        <v>86</v>
      </c>
      <c r="AV284" s="13" t="s">
        <v>86</v>
      </c>
      <c r="AW284" s="13" t="s">
        <v>33</v>
      </c>
      <c r="AX284" s="13" t="s">
        <v>76</v>
      </c>
      <c r="AY284" s="260" t="s">
        <v>177</v>
      </c>
    </row>
    <row r="285" s="14" customFormat="1">
      <c r="A285" s="14"/>
      <c r="B285" s="261"/>
      <c r="C285" s="262"/>
      <c r="D285" s="251" t="s">
        <v>185</v>
      </c>
      <c r="E285" s="263" t="s">
        <v>1</v>
      </c>
      <c r="F285" s="264" t="s">
        <v>187</v>
      </c>
      <c r="G285" s="262"/>
      <c r="H285" s="265">
        <v>1478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1" t="s">
        <v>185</v>
      </c>
      <c r="AU285" s="271" t="s">
        <v>86</v>
      </c>
      <c r="AV285" s="14" t="s">
        <v>184</v>
      </c>
      <c r="AW285" s="14" t="s">
        <v>33</v>
      </c>
      <c r="AX285" s="14" t="s">
        <v>84</v>
      </c>
      <c r="AY285" s="271" t="s">
        <v>177</v>
      </c>
    </row>
    <row r="286" s="2" customFormat="1" ht="16.5" customHeight="1">
      <c r="A286" s="39"/>
      <c r="B286" s="40"/>
      <c r="C286" s="293" t="s">
        <v>309</v>
      </c>
      <c r="D286" s="293" t="s">
        <v>375</v>
      </c>
      <c r="E286" s="294" t="s">
        <v>1308</v>
      </c>
      <c r="F286" s="295" t="s">
        <v>1309</v>
      </c>
      <c r="G286" s="296" t="s">
        <v>227</v>
      </c>
      <c r="H286" s="297">
        <v>1492.78</v>
      </c>
      <c r="I286" s="298"/>
      <c r="J286" s="299">
        <f>ROUND(I286*H286,2)</f>
        <v>0</v>
      </c>
      <c r="K286" s="295" t="s">
        <v>1</v>
      </c>
      <c r="L286" s="300"/>
      <c r="M286" s="301" t="s">
        <v>1</v>
      </c>
      <c r="N286" s="302" t="s">
        <v>41</v>
      </c>
      <c r="O286" s="92"/>
      <c r="P286" s="245">
        <f>O286*H286</f>
        <v>0</v>
      </c>
      <c r="Q286" s="245">
        <v>0</v>
      </c>
      <c r="R286" s="245">
        <f>Q286*H286</f>
        <v>0</v>
      </c>
      <c r="S286" s="245">
        <v>0</v>
      </c>
      <c r="T286" s="246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7" t="s">
        <v>198</v>
      </c>
      <c r="AT286" s="247" t="s">
        <v>375</v>
      </c>
      <c r="AU286" s="247" t="s">
        <v>86</v>
      </c>
      <c r="AY286" s="18" t="s">
        <v>177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8" t="s">
        <v>84</v>
      </c>
      <c r="BK286" s="248">
        <f>ROUND(I286*H286,2)</f>
        <v>0</v>
      </c>
      <c r="BL286" s="18" t="s">
        <v>184</v>
      </c>
      <c r="BM286" s="247" t="s">
        <v>312</v>
      </c>
    </row>
    <row r="287" s="13" customFormat="1">
      <c r="A287" s="13"/>
      <c r="B287" s="249"/>
      <c r="C287" s="250"/>
      <c r="D287" s="251" t="s">
        <v>185</v>
      </c>
      <c r="E287" s="252" t="s">
        <v>1</v>
      </c>
      <c r="F287" s="253" t="s">
        <v>1310</v>
      </c>
      <c r="G287" s="250"/>
      <c r="H287" s="254">
        <v>1492.78</v>
      </c>
      <c r="I287" s="255"/>
      <c r="J287" s="250"/>
      <c r="K287" s="250"/>
      <c r="L287" s="256"/>
      <c r="M287" s="257"/>
      <c r="N287" s="258"/>
      <c r="O287" s="258"/>
      <c r="P287" s="258"/>
      <c r="Q287" s="258"/>
      <c r="R287" s="258"/>
      <c r="S287" s="258"/>
      <c r="T287" s="25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0" t="s">
        <v>185</v>
      </c>
      <c r="AU287" s="260" t="s">
        <v>86</v>
      </c>
      <c r="AV287" s="13" t="s">
        <v>86</v>
      </c>
      <c r="AW287" s="13" t="s">
        <v>33</v>
      </c>
      <c r="AX287" s="13" t="s">
        <v>76</v>
      </c>
      <c r="AY287" s="260" t="s">
        <v>177</v>
      </c>
    </row>
    <row r="288" s="14" customFormat="1">
      <c r="A288" s="14"/>
      <c r="B288" s="261"/>
      <c r="C288" s="262"/>
      <c r="D288" s="251" t="s">
        <v>185</v>
      </c>
      <c r="E288" s="263" t="s">
        <v>1</v>
      </c>
      <c r="F288" s="264" t="s">
        <v>187</v>
      </c>
      <c r="G288" s="262"/>
      <c r="H288" s="265">
        <v>1492.78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1" t="s">
        <v>185</v>
      </c>
      <c r="AU288" s="271" t="s">
        <v>86</v>
      </c>
      <c r="AV288" s="14" t="s">
        <v>184</v>
      </c>
      <c r="AW288" s="14" t="s">
        <v>33</v>
      </c>
      <c r="AX288" s="14" t="s">
        <v>84</v>
      </c>
      <c r="AY288" s="271" t="s">
        <v>177</v>
      </c>
    </row>
    <row r="289" s="12" customFormat="1" ht="22.8" customHeight="1">
      <c r="A289" s="12"/>
      <c r="B289" s="220"/>
      <c r="C289" s="221"/>
      <c r="D289" s="222" t="s">
        <v>75</v>
      </c>
      <c r="E289" s="234" t="s">
        <v>219</v>
      </c>
      <c r="F289" s="234" t="s">
        <v>389</v>
      </c>
      <c r="G289" s="221"/>
      <c r="H289" s="221"/>
      <c r="I289" s="224"/>
      <c r="J289" s="235">
        <f>BK289</f>
        <v>0</v>
      </c>
      <c r="K289" s="221"/>
      <c r="L289" s="226"/>
      <c r="M289" s="227"/>
      <c r="N289" s="228"/>
      <c r="O289" s="228"/>
      <c r="P289" s="229">
        <f>SUM(P290:P314)</f>
        <v>0</v>
      </c>
      <c r="Q289" s="228"/>
      <c r="R289" s="229">
        <f>SUM(R290:R314)</f>
        <v>0</v>
      </c>
      <c r="S289" s="228"/>
      <c r="T289" s="230">
        <f>SUM(T290:T314)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31" t="s">
        <v>84</v>
      </c>
      <c r="AT289" s="232" t="s">
        <v>75</v>
      </c>
      <c r="AU289" s="232" t="s">
        <v>84</v>
      </c>
      <c r="AY289" s="231" t="s">
        <v>177</v>
      </c>
      <c r="BK289" s="233">
        <f>SUM(BK290:BK314)</f>
        <v>0</v>
      </c>
    </row>
    <row r="290" s="2" customFormat="1" ht="44.25" customHeight="1">
      <c r="A290" s="39"/>
      <c r="B290" s="40"/>
      <c r="C290" s="236" t="s">
        <v>247</v>
      </c>
      <c r="D290" s="236" t="s">
        <v>179</v>
      </c>
      <c r="E290" s="237" t="s">
        <v>1311</v>
      </c>
      <c r="F290" s="238" t="s">
        <v>1312</v>
      </c>
      <c r="G290" s="239" t="s">
        <v>429</v>
      </c>
      <c r="H290" s="240">
        <v>1019.558</v>
      </c>
      <c r="I290" s="241"/>
      <c r="J290" s="242">
        <f>ROUND(I290*H290,2)</f>
        <v>0</v>
      </c>
      <c r="K290" s="238" t="s">
        <v>183</v>
      </c>
      <c r="L290" s="45"/>
      <c r="M290" s="243" t="s">
        <v>1</v>
      </c>
      <c r="N290" s="244" t="s">
        <v>41</v>
      </c>
      <c r="O290" s="92"/>
      <c r="P290" s="245">
        <f>O290*H290</f>
        <v>0</v>
      </c>
      <c r="Q290" s="245">
        <v>0</v>
      </c>
      <c r="R290" s="245">
        <f>Q290*H290</f>
        <v>0</v>
      </c>
      <c r="S290" s="245">
        <v>0</v>
      </c>
      <c r="T290" s="24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7" t="s">
        <v>184</v>
      </c>
      <c r="AT290" s="247" t="s">
        <v>179</v>
      </c>
      <c r="AU290" s="247" t="s">
        <v>86</v>
      </c>
      <c r="AY290" s="18" t="s">
        <v>177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8" t="s">
        <v>84</v>
      </c>
      <c r="BK290" s="248">
        <f>ROUND(I290*H290,2)</f>
        <v>0</v>
      </c>
      <c r="BL290" s="18" t="s">
        <v>184</v>
      </c>
      <c r="BM290" s="247" t="s">
        <v>319</v>
      </c>
    </row>
    <row r="291" s="15" customFormat="1">
      <c r="A291" s="15"/>
      <c r="B291" s="272"/>
      <c r="C291" s="273"/>
      <c r="D291" s="251" t="s">
        <v>185</v>
      </c>
      <c r="E291" s="274" t="s">
        <v>1</v>
      </c>
      <c r="F291" s="275" t="s">
        <v>1313</v>
      </c>
      <c r="G291" s="273"/>
      <c r="H291" s="274" t="s">
        <v>1</v>
      </c>
      <c r="I291" s="276"/>
      <c r="J291" s="273"/>
      <c r="K291" s="273"/>
      <c r="L291" s="277"/>
      <c r="M291" s="278"/>
      <c r="N291" s="279"/>
      <c r="O291" s="279"/>
      <c r="P291" s="279"/>
      <c r="Q291" s="279"/>
      <c r="R291" s="279"/>
      <c r="S291" s="279"/>
      <c r="T291" s="280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81" t="s">
        <v>185</v>
      </c>
      <c r="AU291" s="281" t="s">
        <v>86</v>
      </c>
      <c r="AV291" s="15" t="s">
        <v>84</v>
      </c>
      <c r="AW291" s="15" t="s">
        <v>33</v>
      </c>
      <c r="AX291" s="15" t="s">
        <v>76</v>
      </c>
      <c r="AY291" s="281" t="s">
        <v>177</v>
      </c>
    </row>
    <row r="292" s="13" customFormat="1">
      <c r="A292" s="13"/>
      <c r="B292" s="249"/>
      <c r="C292" s="250"/>
      <c r="D292" s="251" t="s">
        <v>185</v>
      </c>
      <c r="E292" s="252" t="s">
        <v>1</v>
      </c>
      <c r="F292" s="253" t="s">
        <v>1314</v>
      </c>
      <c r="G292" s="250"/>
      <c r="H292" s="254">
        <v>781.47000000000003</v>
      </c>
      <c r="I292" s="255"/>
      <c r="J292" s="250"/>
      <c r="K292" s="250"/>
      <c r="L292" s="256"/>
      <c r="M292" s="257"/>
      <c r="N292" s="258"/>
      <c r="O292" s="258"/>
      <c r="P292" s="258"/>
      <c r="Q292" s="258"/>
      <c r="R292" s="258"/>
      <c r="S292" s="258"/>
      <c r="T292" s="25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0" t="s">
        <v>185</v>
      </c>
      <c r="AU292" s="260" t="s">
        <v>86</v>
      </c>
      <c r="AV292" s="13" t="s">
        <v>86</v>
      </c>
      <c r="AW292" s="13" t="s">
        <v>33</v>
      </c>
      <c r="AX292" s="13" t="s">
        <v>76</v>
      </c>
      <c r="AY292" s="260" t="s">
        <v>177</v>
      </c>
    </row>
    <row r="293" s="16" customFormat="1">
      <c r="A293" s="16"/>
      <c r="B293" s="282"/>
      <c r="C293" s="283"/>
      <c r="D293" s="251" t="s">
        <v>185</v>
      </c>
      <c r="E293" s="284" t="s">
        <v>1</v>
      </c>
      <c r="F293" s="285" t="s">
        <v>280</v>
      </c>
      <c r="G293" s="283"/>
      <c r="H293" s="286">
        <v>781.47000000000003</v>
      </c>
      <c r="I293" s="287"/>
      <c r="J293" s="283"/>
      <c r="K293" s="283"/>
      <c r="L293" s="288"/>
      <c r="M293" s="289"/>
      <c r="N293" s="290"/>
      <c r="O293" s="290"/>
      <c r="P293" s="290"/>
      <c r="Q293" s="290"/>
      <c r="R293" s="290"/>
      <c r="S293" s="290"/>
      <c r="T293" s="291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92" t="s">
        <v>185</v>
      </c>
      <c r="AU293" s="292" t="s">
        <v>86</v>
      </c>
      <c r="AV293" s="16" t="s">
        <v>192</v>
      </c>
      <c r="AW293" s="16" t="s">
        <v>33</v>
      </c>
      <c r="AX293" s="16" t="s">
        <v>76</v>
      </c>
      <c r="AY293" s="292" t="s">
        <v>177</v>
      </c>
    </row>
    <row r="294" s="15" customFormat="1">
      <c r="A294" s="15"/>
      <c r="B294" s="272"/>
      <c r="C294" s="273"/>
      <c r="D294" s="251" t="s">
        <v>185</v>
      </c>
      <c r="E294" s="274" t="s">
        <v>1</v>
      </c>
      <c r="F294" s="275" t="s">
        <v>1315</v>
      </c>
      <c r="G294" s="273"/>
      <c r="H294" s="274" t="s">
        <v>1</v>
      </c>
      <c r="I294" s="276"/>
      <c r="J294" s="273"/>
      <c r="K294" s="273"/>
      <c r="L294" s="277"/>
      <c r="M294" s="278"/>
      <c r="N294" s="279"/>
      <c r="O294" s="279"/>
      <c r="P294" s="279"/>
      <c r="Q294" s="279"/>
      <c r="R294" s="279"/>
      <c r="S294" s="279"/>
      <c r="T294" s="280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81" t="s">
        <v>185</v>
      </c>
      <c r="AU294" s="281" t="s">
        <v>86</v>
      </c>
      <c r="AV294" s="15" t="s">
        <v>84</v>
      </c>
      <c r="AW294" s="15" t="s">
        <v>33</v>
      </c>
      <c r="AX294" s="15" t="s">
        <v>76</v>
      </c>
      <c r="AY294" s="281" t="s">
        <v>177</v>
      </c>
    </row>
    <row r="295" s="13" customFormat="1">
      <c r="A295" s="13"/>
      <c r="B295" s="249"/>
      <c r="C295" s="250"/>
      <c r="D295" s="251" t="s">
        <v>185</v>
      </c>
      <c r="E295" s="252" t="s">
        <v>1</v>
      </c>
      <c r="F295" s="253" t="s">
        <v>1316</v>
      </c>
      <c r="G295" s="250"/>
      <c r="H295" s="254">
        <v>238.08799999999999</v>
      </c>
      <c r="I295" s="255"/>
      <c r="J295" s="250"/>
      <c r="K295" s="250"/>
      <c r="L295" s="256"/>
      <c r="M295" s="257"/>
      <c r="N295" s="258"/>
      <c r="O295" s="258"/>
      <c r="P295" s="258"/>
      <c r="Q295" s="258"/>
      <c r="R295" s="258"/>
      <c r="S295" s="258"/>
      <c r="T295" s="25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0" t="s">
        <v>185</v>
      </c>
      <c r="AU295" s="260" t="s">
        <v>86</v>
      </c>
      <c r="AV295" s="13" t="s">
        <v>86</v>
      </c>
      <c r="AW295" s="13" t="s">
        <v>33</v>
      </c>
      <c r="AX295" s="13" t="s">
        <v>76</v>
      </c>
      <c r="AY295" s="260" t="s">
        <v>177</v>
      </c>
    </row>
    <row r="296" s="16" customFormat="1">
      <c r="A296" s="16"/>
      <c r="B296" s="282"/>
      <c r="C296" s="283"/>
      <c r="D296" s="251" t="s">
        <v>185</v>
      </c>
      <c r="E296" s="284" t="s">
        <v>1</v>
      </c>
      <c r="F296" s="285" t="s">
        <v>280</v>
      </c>
      <c r="G296" s="283"/>
      <c r="H296" s="286">
        <v>238.08799999999999</v>
      </c>
      <c r="I296" s="287"/>
      <c r="J296" s="283"/>
      <c r="K296" s="283"/>
      <c r="L296" s="288"/>
      <c r="M296" s="289"/>
      <c r="N296" s="290"/>
      <c r="O296" s="290"/>
      <c r="P296" s="290"/>
      <c r="Q296" s="290"/>
      <c r="R296" s="290"/>
      <c r="S296" s="290"/>
      <c r="T296" s="291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92" t="s">
        <v>185</v>
      </c>
      <c r="AU296" s="292" t="s">
        <v>86</v>
      </c>
      <c r="AV296" s="16" t="s">
        <v>192</v>
      </c>
      <c r="AW296" s="16" t="s">
        <v>33</v>
      </c>
      <c r="AX296" s="16" t="s">
        <v>76</v>
      </c>
      <c r="AY296" s="292" t="s">
        <v>177</v>
      </c>
    </row>
    <row r="297" s="14" customFormat="1">
      <c r="A297" s="14"/>
      <c r="B297" s="261"/>
      <c r="C297" s="262"/>
      <c r="D297" s="251" t="s">
        <v>185</v>
      </c>
      <c r="E297" s="263" t="s">
        <v>1</v>
      </c>
      <c r="F297" s="264" t="s">
        <v>187</v>
      </c>
      <c r="G297" s="262"/>
      <c r="H297" s="265">
        <v>1019.558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1" t="s">
        <v>185</v>
      </c>
      <c r="AU297" s="271" t="s">
        <v>86</v>
      </c>
      <c r="AV297" s="14" t="s">
        <v>184</v>
      </c>
      <c r="AW297" s="14" t="s">
        <v>33</v>
      </c>
      <c r="AX297" s="14" t="s">
        <v>84</v>
      </c>
      <c r="AY297" s="271" t="s">
        <v>177</v>
      </c>
    </row>
    <row r="298" s="2" customFormat="1" ht="16.5" customHeight="1">
      <c r="A298" s="39"/>
      <c r="B298" s="40"/>
      <c r="C298" s="293" t="s">
        <v>325</v>
      </c>
      <c r="D298" s="293" t="s">
        <v>375</v>
      </c>
      <c r="E298" s="294" t="s">
        <v>1317</v>
      </c>
      <c r="F298" s="295" t="s">
        <v>1318</v>
      </c>
      <c r="G298" s="296" t="s">
        <v>429</v>
      </c>
      <c r="H298" s="297">
        <v>1019.558</v>
      </c>
      <c r="I298" s="298"/>
      <c r="J298" s="299">
        <f>ROUND(I298*H298,2)</f>
        <v>0</v>
      </c>
      <c r="K298" s="295" t="s">
        <v>183</v>
      </c>
      <c r="L298" s="300"/>
      <c r="M298" s="301" t="s">
        <v>1</v>
      </c>
      <c r="N298" s="302" t="s">
        <v>41</v>
      </c>
      <c r="O298" s="92"/>
      <c r="P298" s="245">
        <f>O298*H298</f>
        <v>0</v>
      </c>
      <c r="Q298" s="245">
        <v>0</v>
      </c>
      <c r="R298" s="245">
        <f>Q298*H298</f>
        <v>0</v>
      </c>
      <c r="S298" s="245">
        <v>0</v>
      </c>
      <c r="T298" s="24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7" t="s">
        <v>198</v>
      </c>
      <c r="AT298" s="247" t="s">
        <v>375</v>
      </c>
      <c r="AU298" s="247" t="s">
        <v>86</v>
      </c>
      <c r="AY298" s="18" t="s">
        <v>177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8" t="s">
        <v>84</v>
      </c>
      <c r="BK298" s="248">
        <f>ROUND(I298*H298,2)</f>
        <v>0</v>
      </c>
      <c r="BL298" s="18" t="s">
        <v>184</v>
      </c>
      <c r="BM298" s="247" t="s">
        <v>328</v>
      </c>
    </row>
    <row r="299" s="2" customFormat="1" ht="33" customHeight="1">
      <c r="A299" s="39"/>
      <c r="B299" s="40"/>
      <c r="C299" s="236" t="s">
        <v>252</v>
      </c>
      <c r="D299" s="236" t="s">
        <v>179</v>
      </c>
      <c r="E299" s="237" t="s">
        <v>1319</v>
      </c>
      <c r="F299" s="238" t="s">
        <v>1320</v>
      </c>
      <c r="G299" s="239" t="s">
        <v>429</v>
      </c>
      <c r="H299" s="240">
        <v>458.35000000000002</v>
      </c>
      <c r="I299" s="241"/>
      <c r="J299" s="242">
        <f>ROUND(I299*H299,2)</f>
        <v>0</v>
      </c>
      <c r="K299" s="238" t="s">
        <v>183</v>
      </c>
      <c r="L299" s="45"/>
      <c r="M299" s="243" t="s">
        <v>1</v>
      </c>
      <c r="N299" s="244" t="s">
        <v>41</v>
      </c>
      <c r="O299" s="92"/>
      <c r="P299" s="245">
        <f>O299*H299</f>
        <v>0</v>
      </c>
      <c r="Q299" s="245">
        <v>0</v>
      </c>
      <c r="R299" s="245">
        <f>Q299*H299</f>
        <v>0</v>
      </c>
      <c r="S299" s="245">
        <v>0</v>
      </c>
      <c r="T299" s="24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7" t="s">
        <v>184</v>
      </c>
      <c r="AT299" s="247" t="s">
        <v>179</v>
      </c>
      <c r="AU299" s="247" t="s">
        <v>86</v>
      </c>
      <c r="AY299" s="18" t="s">
        <v>177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8" t="s">
        <v>84</v>
      </c>
      <c r="BK299" s="248">
        <f>ROUND(I299*H299,2)</f>
        <v>0</v>
      </c>
      <c r="BL299" s="18" t="s">
        <v>184</v>
      </c>
      <c r="BM299" s="247" t="s">
        <v>331</v>
      </c>
    </row>
    <row r="300" s="15" customFormat="1">
      <c r="A300" s="15"/>
      <c r="B300" s="272"/>
      <c r="C300" s="273"/>
      <c r="D300" s="251" t="s">
        <v>185</v>
      </c>
      <c r="E300" s="274" t="s">
        <v>1</v>
      </c>
      <c r="F300" s="275" t="s">
        <v>1321</v>
      </c>
      <c r="G300" s="273"/>
      <c r="H300" s="274" t="s">
        <v>1</v>
      </c>
      <c r="I300" s="276"/>
      <c r="J300" s="273"/>
      <c r="K300" s="273"/>
      <c r="L300" s="277"/>
      <c r="M300" s="278"/>
      <c r="N300" s="279"/>
      <c r="O300" s="279"/>
      <c r="P300" s="279"/>
      <c r="Q300" s="279"/>
      <c r="R300" s="279"/>
      <c r="S300" s="279"/>
      <c r="T300" s="280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81" t="s">
        <v>185</v>
      </c>
      <c r="AU300" s="281" t="s">
        <v>86</v>
      </c>
      <c r="AV300" s="15" t="s">
        <v>84</v>
      </c>
      <c r="AW300" s="15" t="s">
        <v>33</v>
      </c>
      <c r="AX300" s="15" t="s">
        <v>76</v>
      </c>
      <c r="AY300" s="281" t="s">
        <v>177</v>
      </c>
    </row>
    <row r="301" s="13" customFormat="1">
      <c r="A301" s="13"/>
      <c r="B301" s="249"/>
      <c r="C301" s="250"/>
      <c r="D301" s="251" t="s">
        <v>185</v>
      </c>
      <c r="E301" s="252" t="s">
        <v>1</v>
      </c>
      <c r="F301" s="253" t="s">
        <v>1322</v>
      </c>
      <c r="G301" s="250"/>
      <c r="H301" s="254">
        <v>458.35000000000002</v>
      </c>
      <c r="I301" s="255"/>
      <c r="J301" s="250"/>
      <c r="K301" s="250"/>
      <c r="L301" s="256"/>
      <c r="M301" s="257"/>
      <c r="N301" s="258"/>
      <c r="O301" s="258"/>
      <c r="P301" s="258"/>
      <c r="Q301" s="258"/>
      <c r="R301" s="258"/>
      <c r="S301" s="258"/>
      <c r="T301" s="25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0" t="s">
        <v>185</v>
      </c>
      <c r="AU301" s="260" t="s">
        <v>86</v>
      </c>
      <c r="AV301" s="13" t="s">
        <v>86</v>
      </c>
      <c r="AW301" s="13" t="s">
        <v>33</v>
      </c>
      <c r="AX301" s="13" t="s">
        <v>76</v>
      </c>
      <c r="AY301" s="260" t="s">
        <v>177</v>
      </c>
    </row>
    <row r="302" s="14" customFormat="1">
      <c r="A302" s="14"/>
      <c r="B302" s="261"/>
      <c r="C302" s="262"/>
      <c r="D302" s="251" t="s">
        <v>185</v>
      </c>
      <c r="E302" s="263" t="s">
        <v>1</v>
      </c>
      <c r="F302" s="264" t="s">
        <v>187</v>
      </c>
      <c r="G302" s="262"/>
      <c r="H302" s="265">
        <v>458.35000000000002</v>
      </c>
      <c r="I302" s="266"/>
      <c r="J302" s="262"/>
      <c r="K302" s="262"/>
      <c r="L302" s="267"/>
      <c r="M302" s="268"/>
      <c r="N302" s="269"/>
      <c r="O302" s="269"/>
      <c r="P302" s="269"/>
      <c r="Q302" s="269"/>
      <c r="R302" s="269"/>
      <c r="S302" s="269"/>
      <c r="T302" s="27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1" t="s">
        <v>185</v>
      </c>
      <c r="AU302" s="271" t="s">
        <v>86</v>
      </c>
      <c r="AV302" s="14" t="s">
        <v>184</v>
      </c>
      <c r="AW302" s="14" t="s">
        <v>33</v>
      </c>
      <c r="AX302" s="14" t="s">
        <v>84</v>
      </c>
      <c r="AY302" s="271" t="s">
        <v>177</v>
      </c>
    </row>
    <row r="303" s="2" customFormat="1" ht="16.5" customHeight="1">
      <c r="A303" s="39"/>
      <c r="B303" s="40"/>
      <c r="C303" s="293" t="s">
        <v>334</v>
      </c>
      <c r="D303" s="293" t="s">
        <v>375</v>
      </c>
      <c r="E303" s="294" t="s">
        <v>1323</v>
      </c>
      <c r="F303" s="295" t="s">
        <v>1324</v>
      </c>
      <c r="G303" s="296" t="s">
        <v>429</v>
      </c>
      <c r="H303" s="297">
        <v>458.35000000000002</v>
      </c>
      <c r="I303" s="298"/>
      <c r="J303" s="299">
        <f>ROUND(I303*H303,2)</f>
        <v>0</v>
      </c>
      <c r="K303" s="295" t="s">
        <v>183</v>
      </c>
      <c r="L303" s="300"/>
      <c r="M303" s="301" t="s">
        <v>1</v>
      </c>
      <c r="N303" s="302" t="s">
        <v>41</v>
      </c>
      <c r="O303" s="92"/>
      <c r="P303" s="245">
        <f>O303*H303</f>
        <v>0</v>
      </c>
      <c r="Q303" s="245">
        <v>0</v>
      </c>
      <c r="R303" s="245">
        <f>Q303*H303</f>
        <v>0</v>
      </c>
      <c r="S303" s="245">
        <v>0</v>
      </c>
      <c r="T303" s="246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7" t="s">
        <v>198</v>
      </c>
      <c r="AT303" s="247" t="s">
        <v>375</v>
      </c>
      <c r="AU303" s="247" t="s">
        <v>86</v>
      </c>
      <c r="AY303" s="18" t="s">
        <v>177</v>
      </c>
      <c r="BE303" s="248">
        <f>IF(N303="základní",J303,0)</f>
        <v>0</v>
      </c>
      <c r="BF303" s="248">
        <f>IF(N303="snížená",J303,0)</f>
        <v>0</v>
      </c>
      <c r="BG303" s="248">
        <f>IF(N303="zákl. přenesená",J303,0)</f>
        <v>0</v>
      </c>
      <c r="BH303" s="248">
        <f>IF(N303="sníž. přenesená",J303,0)</f>
        <v>0</v>
      </c>
      <c r="BI303" s="248">
        <f>IF(N303="nulová",J303,0)</f>
        <v>0</v>
      </c>
      <c r="BJ303" s="18" t="s">
        <v>84</v>
      </c>
      <c r="BK303" s="248">
        <f>ROUND(I303*H303,2)</f>
        <v>0</v>
      </c>
      <c r="BL303" s="18" t="s">
        <v>184</v>
      </c>
      <c r="BM303" s="247" t="s">
        <v>337</v>
      </c>
    </row>
    <row r="304" s="2" customFormat="1" ht="21.75" customHeight="1">
      <c r="A304" s="39"/>
      <c r="B304" s="40"/>
      <c r="C304" s="236" t="s">
        <v>257</v>
      </c>
      <c r="D304" s="236" t="s">
        <v>179</v>
      </c>
      <c r="E304" s="237" t="s">
        <v>1325</v>
      </c>
      <c r="F304" s="238" t="s">
        <v>1326</v>
      </c>
      <c r="G304" s="239" t="s">
        <v>182</v>
      </c>
      <c r="H304" s="240">
        <v>36.948</v>
      </c>
      <c r="I304" s="241"/>
      <c r="J304" s="242">
        <f>ROUND(I304*H304,2)</f>
        <v>0</v>
      </c>
      <c r="K304" s="238" t="s">
        <v>183</v>
      </c>
      <c r="L304" s="45"/>
      <c r="M304" s="243" t="s">
        <v>1</v>
      </c>
      <c r="N304" s="244" t="s">
        <v>41</v>
      </c>
      <c r="O304" s="92"/>
      <c r="P304" s="245">
        <f>O304*H304</f>
        <v>0</v>
      </c>
      <c r="Q304" s="245">
        <v>0</v>
      </c>
      <c r="R304" s="245">
        <f>Q304*H304</f>
        <v>0</v>
      </c>
      <c r="S304" s="245">
        <v>0</v>
      </c>
      <c r="T304" s="24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7" t="s">
        <v>184</v>
      </c>
      <c r="AT304" s="247" t="s">
        <v>179</v>
      </c>
      <c r="AU304" s="247" t="s">
        <v>86</v>
      </c>
      <c r="AY304" s="18" t="s">
        <v>177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8" t="s">
        <v>84</v>
      </c>
      <c r="BK304" s="248">
        <f>ROUND(I304*H304,2)</f>
        <v>0</v>
      </c>
      <c r="BL304" s="18" t="s">
        <v>184</v>
      </c>
      <c r="BM304" s="247" t="s">
        <v>343</v>
      </c>
    </row>
    <row r="305" s="15" customFormat="1">
      <c r="A305" s="15"/>
      <c r="B305" s="272"/>
      <c r="C305" s="273"/>
      <c r="D305" s="251" t="s">
        <v>185</v>
      </c>
      <c r="E305" s="274" t="s">
        <v>1</v>
      </c>
      <c r="F305" s="275" t="s">
        <v>1327</v>
      </c>
      <c r="G305" s="273"/>
      <c r="H305" s="274" t="s">
        <v>1</v>
      </c>
      <c r="I305" s="276"/>
      <c r="J305" s="273"/>
      <c r="K305" s="273"/>
      <c r="L305" s="277"/>
      <c r="M305" s="278"/>
      <c r="N305" s="279"/>
      <c r="O305" s="279"/>
      <c r="P305" s="279"/>
      <c r="Q305" s="279"/>
      <c r="R305" s="279"/>
      <c r="S305" s="279"/>
      <c r="T305" s="28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81" t="s">
        <v>185</v>
      </c>
      <c r="AU305" s="281" t="s">
        <v>86</v>
      </c>
      <c r="AV305" s="15" t="s">
        <v>84</v>
      </c>
      <c r="AW305" s="15" t="s">
        <v>33</v>
      </c>
      <c r="AX305" s="15" t="s">
        <v>76</v>
      </c>
      <c r="AY305" s="281" t="s">
        <v>177</v>
      </c>
    </row>
    <row r="306" s="15" customFormat="1">
      <c r="A306" s="15"/>
      <c r="B306" s="272"/>
      <c r="C306" s="273"/>
      <c r="D306" s="251" t="s">
        <v>185</v>
      </c>
      <c r="E306" s="274" t="s">
        <v>1</v>
      </c>
      <c r="F306" s="275" t="s">
        <v>1328</v>
      </c>
      <c r="G306" s="273"/>
      <c r="H306" s="274" t="s">
        <v>1</v>
      </c>
      <c r="I306" s="276"/>
      <c r="J306" s="273"/>
      <c r="K306" s="273"/>
      <c r="L306" s="277"/>
      <c r="M306" s="278"/>
      <c r="N306" s="279"/>
      <c r="O306" s="279"/>
      <c r="P306" s="279"/>
      <c r="Q306" s="279"/>
      <c r="R306" s="279"/>
      <c r="S306" s="279"/>
      <c r="T306" s="28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81" t="s">
        <v>185</v>
      </c>
      <c r="AU306" s="281" t="s">
        <v>86</v>
      </c>
      <c r="AV306" s="15" t="s">
        <v>84</v>
      </c>
      <c r="AW306" s="15" t="s">
        <v>33</v>
      </c>
      <c r="AX306" s="15" t="s">
        <v>76</v>
      </c>
      <c r="AY306" s="281" t="s">
        <v>177</v>
      </c>
    </row>
    <row r="307" s="13" customFormat="1">
      <c r="A307" s="13"/>
      <c r="B307" s="249"/>
      <c r="C307" s="250"/>
      <c r="D307" s="251" t="s">
        <v>185</v>
      </c>
      <c r="E307" s="252" t="s">
        <v>1</v>
      </c>
      <c r="F307" s="253" t="s">
        <v>1329</v>
      </c>
      <c r="G307" s="250"/>
      <c r="H307" s="254">
        <v>25.489000000000001</v>
      </c>
      <c r="I307" s="255"/>
      <c r="J307" s="250"/>
      <c r="K307" s="250"/>
      <c r="L307" s="256"/>
      <c r="M307" s="257"/>
      <c r="N307" s="258"/>
      <c r="O307" s="258"/>
      <c r="P307" s="258"/>
      <c r="Q307" s="258"/>
      <c r="R307" s="258"/>
      <c r="S307" s="258"/>
      <c r="T307" s="25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0" t="s">
        <v>185</v>
      </c>
      <c r="AU307" s="260" t="s">
        <v>86</v>
      </c>
      <c r="AV307" s="13" t="s">
        <v>86</v>
      </c>
      <c r="AW307" s="13" t="s">
        <v>33</v>
      </c>
      <c r="AX307" s="13" t="s">
        <v>76</v>
      </c>
      <c r="AY307" s="260" t="s">
        <v>177</v>
      </c>
    </row>
    <row r="308" s="15" customFormat="1">
      <c r="A308" s="15"/>
      <c r="B308" s="272"/>
      <c r="C308" s="273"/>
      <c r="D308" s="251" t="s">
        <v>185</v>
      </c>
      <c r="E308" s="274" t="s">
        <v>1</v>
      </c>
      <c r="F308" s="275" t="s">
        <v>1330</v>
      </c>
      <c r="G308" s="273"/>
      <c r="H308" s="274" t="s">
        <v>1</v>
      </c>
      <c r="I308" s="276"/>
      <c r="J308" s="273"/>
      <c r="K308" s="273"/>
      <c r="L308" s="277"/>
      <c r="M308" s="278"/>
      <c r="N308" s="279"/>
      <c r="O308" s="279"/>
      <c r="P308" s="279"/>
      <c r="Q308" s="279"/>
      <c r="R308" s="279"/>
      <c r="S308" s="279"/>
      <c r="T308" s="28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81" t="s">
        <v>185</v>
      </c>
      <c r="AU308" s="281" t="s">
        <v>86</v>
      </c>
      <c r="AV308" s="15" t="s">
        <v>84</v>
      </c>
      <c r="AW308" s="15" t="s">
        <v>33</v>
      </c>
      <c r="AX308" s="15" t="s">
        <v>76</v>
      </c>
      <c r="AY308" s="281" t="s">
        <v>177</v>
      </c>
    </row>
    <row r="309" s="13" customFormat="1">
      <c r="A309" s="13"/>
      <c r="B309" s="249"/>
      <c r="C309" s="250"/>
      <c r="D309" s="251" t="s">
        <v>185</v>
      </c>
      <c r="E309" s="252" t="s">
        <v>1</v>
      </c>
      <c r="F309" s="253" t="s">
        <v>1331</v>
      </c>
      <c r="G309" s="250"/>
      <c r="H309" s="254">
        <v>11.459</v>
      </c>
      <c r="I309" s="255"/>
      <c r="J309" s="250"/>
      <c r="K309" s="250"/>
      <c r="L309" s="256"/>
      <c r="M309" s="257"/>
      <c r="N309" s="258"/>
      <c r="O309" s="258"/>
      <c r="P309" s="258"/>
      <c r="Q309" s="258"/>
      <c r="R309" s="258"/>
      <c r="S309" s="258"/>
      <c r="T309" s="25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0" t="s">
        <v>185</v>
      </c>
      <c r="AU309" s="260" t="s">
        <v>86</v>
      </c>
      <c r="AV309" s="13" t="s">
        <v>86</v>
      </c>
      <c r="AW309" s="13" t="s">
        <v>33</v>
      </c>
      <c r="AX309" s="13" t="s">
        <v>76</v>
      </c>
      <c r="AY309" s="260" t="s">
        <v>177</v>
      </c>
    </row>
    <row r="310" s="14" customFormat="1">
      <c r="A310" s="14"/>
      <c r="B310" s="261"/>
      <c r="C310" s="262"/>
      <c r="D310" s="251" t="s">
        <v>185</v>
      </c>
      <c r="E310" s="263" t="s">
        <v>1</v>
      </c>
      <c r="F310" s="264" t="s">
        <v>187</v>
      </c>
      <c r="G310" s="262"/>
      <c r="H310" s="265">
        <v>36.948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185</v>
      </c>
      <c r="AU310" s="271" t="s">
        <v>86</v>
      </c>
      <c r="AV310" s="14" t="s">
        <v>184</v>
      </c>
      <c r="AW310" s="14" t="s">
        <v>33</v>
      </c>
      <c r="AX310" s="14" t="s">
        <v>84</v>
      </c>
      <c r="AY310" s="271" t="s">
        <v>177</v>
      </c>
    </row>
    <row r="311" s="2" customFormat="1" ht="33" customHeight="1">
      <c r="A311" s="39"/>
      <c r="B311" s="40"/>
      <c r="C311" s="236" t="s">
        <v>350</v>
      </c>
      <c r="D311" s="236" t="s">
        <v>179</v>
      </c>
      <c r="E311" s="237" t="s">
        <v>1332</v>
      </c>
      <c r="F311" s="238" t="s">
        <v>1333</v>
      </c>
      <c r="G311" s="239" t="s">
        <v>429</v>
      </c>
      <c r="H311" s="240">
        <v>10.970000000000001</v>
      </c>
      <c r="I311" s="241"/>
      <c r="J311" s="242">
        <f>ROUND(I311*H311,2)</f>
        <v>0</v>
      </c>
      <c r="K311" s="238" t="s">
        <v>183</v>
      </c>
      <c r="L311" s="45"/>
      <c r="M311" s="243" t="s">
        <v>1</v>
      </c>
      <c r="N311" s="244" t="s">
        <v>41</v>
      </c>
      <c r="O311" s="92"/>
      <c r="P311" s="245">
        <f>O311*H311</f>
        <v>0</v>
      </c>
      <c r="Q311" s="245">
        <v>0</v>
      </c>
      <c r="R311" s="245">
        <f>Q311*H311</f>
        <v>0</v>
      </c>
      <c r="S311" s="245">
        <v>0</v>
      </c>
      <c r="T311" s="24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7" t="s">
        <v>184</v>
      </c>
      <c r="AT311" s="247" t="s">
        <v>179</v>
      </c>
      <c r="AU311" s="247" t="s">
        <v>86</v>
      </c>
      <c r="AY311" s="18" t="s">
        <v>177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8" t="s">
        <v>84</v>
      </c>
      <c r="BK311" s="248">
        <f>ROUND(I311*H311,2)</f>
        <v>0</v>
      </c>
      <c r="BL311" s="18" t="s">
        <v>184</v>
      </c>
      <c r="BM311" s="247" t="s">
        <v>353</v>
      </c>
    </row>
    <row r="312" s="15" customFormat="1">
      <c r="A312" s="15"/>
      <c r="B312" s="272"/>
      <c r="C312" s="273"/>
      <c r="D312" s="251" t="s">
        <v>185</v>
      </c>
      <c r="E312" s="274" t="s">
        <v>1</v>
      </c>
      <c r="F312" s="275" t="s">
        <v>1334</v>
      </c>
      <c r="G312" s="273"/>
      <c r="H312" s="274" t="s">
        <v>1</v>
      </c>
      <c r="I312" s="276"/>
      <c r="J312" s="273"/>
      <c r="K312" s="273"/>
      <c r="L312" s="277"/>
      <c r="M312" s="278"/>
      <c r="N312" s="279"/>
      <c r="O312" s="279"/>
      <c r="P312" s="279"/>
      <c r="Q312" s="279"/>
      <c r="R312" s="279"/>
      <c r="S312" s="279"/>
      <c r="T312" s="280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81" t="s">
        <v>185</v>
      </c>
      <c r="AU312" s="281" t="s">
        <v>86</v>
      </c>
      <c r="AV312" s="15" t="s">
        <v>84</v>
      </c>
      <c r="AW312" s="15" t="s">
        <v>33</v>
      </c>
      <c r="AX312" s="15" t="s">
        <v>76</v>
      </c>
      <c r="AY312" s="281" t="s">
        <v>177</v>
      </c>
    </row>
    <row r="313" s="13" customFormat="1">
      <c r="A313" s="13"/>
      <c r="B313" s="249"/>
      <c r="C313" s="250"/>
      <c r="D313" s="251" t="s">
        <v>185</v>
      </c>
      <c r="E313" s="252" t="s">
        <v>1</v>
      </c>
      <c r="F313" s="253" t="s">
        <v>1335</v>
      </c>
      <c r="G313" s="250"/>
      <c r="H313" s="254">
        <v>10.970000000000001</v>
      </c>
      <c r="I313" s="255"/>
      <c r="J313" s="250"/>
      <c r="K313" s="250"/>
      <c r="L313" s="256"/>
      <c r="M313" s="257"/>
      <c r="N313" s="258"/>
      <c r="O313" s="258"/>
      <c r="P313" s="258"/>
      <c r="Q313" s="258"/>
      <c r="R313" s="258"/>
      <c r="S313" s="258"/>
      <c r="T313" s="25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0" t="s">
        <v>185</v>
      </c>
      <c r="AU313" s="260" t="s">
        <v>86</v>
      </c>
      <c r="AV313" s="13" t="s">
        <v>86</v>
      </c>
      <c r="AW313" s="13" t="s">
        <v>33</v>
      </c>
      <c r="AX313" s="13" t="s">
        <v>76</v>
      </c>
      <c r="AY313" s="260" t="s">
        <v>177</v>
      </c>
    </row>
    <row r="314" s="14" customFormat="1">
      <c r="A314" s="14"/>
      <c r="B314" s="261"/>
      <c r="C314" s="262"/>
      <c r="D314" s="251" t="s">
        <v>185</v>
      </c>
      <c r="E314" s="263" t="s">
        <v>1</v>
      </c>
      <c r="F314" s="264" t="s">
        <v>187</v>
      </c>
      <c r="G314" s="262"/>
      <c r="H314" s="265">
        <v>10.970000000000001</v>
      </c>
      <c r="I314" s="266"/>
      <c r="J314" s="262"/>
      <c r="K314" s="262"/>
      <c r="L314" s="267"/>
      <c r="M314" s="268"/>
      <c r="N314" s="269"/>
      <c r="O314" s="269"/>
      <c r="P314" s="269"/>
      <c r="Q314" s="269"/>
      <c r="R314" s="269"/>
      <c r="S314" s="269"/>
      <c r="T314" s="27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1" t="s">
        <v>185</v>
      </c>
      <c r="AU314" s="271" t="s">
        <v>86</v>
      </c>
      <c r="AV314" s="14" t="s">
        <v>184</v>
      </c>
      <c r="AW314" s="14" t="s">
        <v>33</v>
      </c>
      <c r="AX314" s="14" t="s">
        <v>84</v>
      </c>
      <c r="AY314" s="271" t="s">
        <v>177</v>
      </c>
    </row>
    <row r="315" s="12" customFormat="1" ht="22.8" customHeight="1">
      <c r="A315" s="12"/>
      <c r="B315" s="220"/>
      <c r="C315" s="221"/>
      <c r="D315" s="222" t="s">
        <v>75</v>
      </c>
      <c r="E315" s="234" t="s">
        <v>1195</v>
      </c>
      <c r="F315" s="234" t="s">
        <v>1196</v>
      </c>
      <c r="G315" s="221"/>
      <c r="H315" s="221"/>
      <c r="I315" s="224"/>
      <c r="J315" s="235">
        <f>BK315</f>
        <v>0</v>
      </c>
      <c r="K315" s="221"/>
      <c r="L315" s="226"/>
      <c r="M315" s="227"/>
      <c r="N315" s="228"/>
      <c r="O315" s="228"/>
      <c r="P315" s="229">
        <f>SUM(P316:P333)</f>
        <v>0</v>
      </c>
      <c r="Q315" s="228"/>
      <c r="R315" s="229">
        <f>SUM(R316:R333)</f>
        <v>0</v>
      </c>
      <c r="S315" s="228"/>
      <c r="T315" s="230">
        <f>SUM(T316:T333)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31" t="s">
        <v>84</v>
      </c>
      <c r="AT315" s="232" t="s">
        <v>75</v>
      </c>
      <c r="AU315" s="232" t="s">
        <v>84</v>
      </c>
      <c r="AY315" s="231" t="s">
        <v>177</v>
      </c>
      <c r="BK315" s="233">
        <f>SUM(BK316:BK333)</f>
        <v>0</v>
      </c>
    </row>
    <row r="316" s="2" customFormat="1" ht="33" customHeight="1">
      <c r="A316" s="39"/>
      <c r="B316" s="40"/>
      <c r="C316" s="236" t="s">
        <v>260</v>
      </c>
      <c r="D316" s="236" t="s">
        <v>179</v>
      </c>
      <c r="E316" s="237" t="s">
        <v>1197</v>
      </c>
      <c r="F316" s="238" t="s">
        <v>1198</v>
      </c>
      <c r="G316" s="239" t="s">
        <v>242</v>
      </c>
      <c r="H316" s="240">
        <v>1572.5699999999999</v>
      </c>
      <c r="I316" s="241"/>
      <c r="J316" s="242">
        <f>ROUND(I316*H316,2)</f>
        <v>0</v>
      </c>
      <c r="K316" s="238" t="s">
        <v>183</v>
      </c>
      <c r="L316" s="45"/>
      <c r="M316" s="243" t="s">
        <v>1</v>
      </c>
      <c r="N316" s="244" t="s">
        <v>41</v>
      </c>
      <c r="O316" s="92"/>
      <c r="P316" s="245">
        <f>O316*H316</f>
        <v>0</v>
      </c>
      <c r="Q316" s="245">
        <v>0</v>
      </c>
      <c r="R316" s="245">
        <f>Q316*H316</f>
        <v>0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184</v>
      </c>
      <c r="AT316" s="247" t="s">
        <v>179</v>
      </c>
      <c r="AU316" s="247" t="s">
        <v>86</v>
      </c>
      <c r="AY316" s="18" t="s">
        <v>177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84</v>
      </c>
      <c r="BK316" s="248">
        <f>ROUND(I316*H316,2)</f>
        <v>0</v>
      </c>
      <c r="BL316" s="18" t="s">
        <v>184</v>
      </c>
      <c r="BM316" s="247" t="s">
        <v>356</v>
      </c>
    </row>
    <row r="317" s="15" customFormat="1">
      <c r="A317" s="15"/>
      <c r="B317" s="272"/>
      <c r="C317" s="273"/>
      <c r="D317" s="251" t="s">
        <v>185</v>
      </c>
      <c r="E317" s="274" t="s">
        <v>1</v>
      </c>
      <c r="F317" s="275" t="s">
        <v>1336</v>
      </c>
      <c r="G317" s="273"/>
      <c r="H317" s="274" t="s">
        <v>1</v>
      </c>
      <c r="I317" s="276"/>
      <c r="J317" s="273"/>
      <c r="K317" s="273"/>
      <c r="L317" s="277"/>
      <c r="M317" s="278"/>
      <c r="N317" s="279"/>
      <c r="O317" s="279"/>
      <c r="P317" s="279"/>
      <c r="Q317" s="279"/>
      <c r="R317" s="279"/>
      <c r="S317" s="279"/>
      <c r="T317" s="280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81" t="s">
        <v>185</v>
      </c>
      <c r="AU317" s="281" t="s">
        <v>86</v>
      </c>
      <c r="AV317" s="15" t="s">
        <v>84</v>
      </c>
      <c r="AW317" s="15" t="s">
        <v>33</v>
      </c>
      <c r="AX317" s="15" t="s">
        <v>76</v>
      </c>
      <c r="AY317" s="281" t="s">
        <v>177</v>
      </c>
    </row>
    <row r="318" s="13" customFormat="1">
      <c r="A318" s="13"/>
      <c r="B318" s="249"/>
      <c r="C318" s="250"/>
      <c r="D318" s="251" t="s">
        <v>185</v>
      </c>
      <c r="E318" s="252" t="s">
        <v>1</v>
      </c>
      <c r="F318" s="253" t="s">
        <v>1337</v>
      </c>
      <c r="G318" s="250"/>
      <c r="H318" s="254">
        <v>1572.5699999999999</v>
      </c>
      <c r="I318" s="255"/>
      <c r="J318" s="250"/>
      <c r="K318" s="250"/>
      <c r="L318" s="256"/>
      <c r="M318" s="257"/>
      <c r="N318" s="258"/>
      <c r="O318" s="258"/>
      <c r="P318" s="258"/>
      <c r="Q318" s="258"/>
      <c r="R318" s="258"/>
      <c r="S318" s="258"/>
      <c r="T318" s="25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0" t="s">
        <v>185</v>
      </c>
      <c r="AU318" s="260" t="s">
        <v>86</v>
      </c>
      <c r="AV318" s="13" t="s">
        <v>86</v>
      </c>
      <c r="AW318" s="13" t="s">
        <v>33</v>
      </c>
      <c r="AX318" s="13" t="s">
        <v>76</v>
      </c>
      <c r="AY318" s="260" t="s">
        <v>177</v>
      </c>
    </row>
    <row r="319" s="14" customFormat="1">
      <c r="A319" s="14"/>
      <c r="B319" s="261"/>
      <c r="C319" s="262"/>
      <c r="D319" s="251" t="s">
        <v>185</v>
      </c>
      <c r="E319" s="263" t="s">
        <v>1</v>
      </c>
      <c r="F319" s="264" t="s">
        <v>187</v>
      </c>
      <c r="G319" s="262"/>
      <c r="H319" s="265">
        <v>1572.5699999999999</v>
      </c>
      <c r="I319" s="266"/>
      <c r="J319" s="262"/>
      <c r="K319" s="262"/>
      <c r="L319" s="267"/>
      <c r="M319" s="268"/>
      <c r="N319" s="269"/>
      <c r="O319" s="269"/>
      <c r="P319" s="269"/>
      <c r="Q319" s="269"/>
      <c r="R319" s="269"/>
      <c r="S319" s="269"/>
      <c r="T319" s="27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1" t="s">
        <v>185</v>
      </c>
      <c r="AU319" s="271" t="s">
        <v>86</v>
      </c>
      <c r="AV319" s="14" t="s">
        <v>184</v>
      </c>
      <c r="AW319" s="14" t="s">
        <v>33</v>
      </c>
      <c r="AX319" s="14" t="s">
        <v>84</v>
      </c>
      <c r="AY319" s="271" t="s">
        <v>177</v>
      </c>
    </row>
    <row r="320" s="2" customFormat="1" ht="33" customHeight="1">
      <c r="A320" s="39"/>
      <c r="B320" s="40"/>
      <c r="C320" s="236" t="s">
        <v>357</v>
      </c>
      <c r="D320" s="236" t="s">
        <v>179</v>
      </c>
      <c r="E320" s="237" t="s">
        <v>1199</v>
      </c>
      <c r="F320" s="238" t="s">
        <v>1200</v>
      </c>
      <c r="G320" s="239" t="s">
        <v>242</v>
      </c>
      <c r="H320" s="240">
        <v>31451.400000000001</v>
      </c>
      <c r="I320" s="241"/>
      <c r="J320" s="242">
        <f>ROUND(I320*H320,2)</f>
        <v>0</v>
      </c>
      <c r="K320" s="238" t="s">
        <v>183</v>
      </c>
      <c r="L320" s="45"/>
      <c r="M320" s="243" t="s">
        <v>1</v>
      </c>
      <c r="N320" s="244" t="s">
        <v>41</v>
      </c>
      <c r="O320" s="92"/>
      <c r="P320" s="245">
        <f>O320*H320</f>
        <v>0</v>
      </c>
      <c r="Q320" s="245">
        <v>0</v>
      </c>
      <c r="R320" s="245">
        <f>Q320*H320</f>
        <v>0</v>
      </c>
      <c r="S320" s="245">
        <v>0</v>
      </c>
      <c r="T320" s="24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7" t="s">
        <v>184</v>
      </c>
      <c r="AT320" s="247" t="s">
        <v>179</v>
      </c>
      <c r="AU320" s="247" t="s">
        <v>86</v>
      </c>
      <c r="AY320" s="18" t="s">
        <v>177</v>
      </c>
      <c r="BE320" s="248">
        <f>IF(N320="základní",J320,0)</f>
        <v>0</v>
      </c>
      <c r="BF320" s="248">
        <f>IF(N320="snížená",J320,0)</f>
        <v>0</v>
      </c>
      <c r="BG320" s="248">
        <f>IF(N320="zákl. přenesená",J320,0)</f>
        <v>0</v>
      </c>
      <c r="BH320" s="248">
        <f>IF(N320="sníž. přenesená",J320,0)</f>
        <v>0</v>
      </c>
      <c r="BI320" s="248">
        <f>IF(N320="nulová",J320,0)</f>
        <v>0</v>
      </c>
      <c r="BJ320" s="18" t="s">
        <v>84</v>
      </c>
      <c r="BK320" s="248">
        <f>ROUND(I320*H320,2)</f>
        <v>0</v>
      </c>
      <c r="BL320" s="18" t="s">
        <v>184</v>
      </c>
      <c r="BM320" s="247" t="s">
        <v>360</v>
      </c>
    </row>
    <row r="321" s="13" customFormat="1">
      <c r="A321" s="13"/>
      <c r="B321" s="249"/>
      <c r="C321" s="250"/>
      <c r="D321" s="251" t="s">
        <v>185</v>
      </c>
      <c r="E321" s="252" t="s">
        <v>1</v>
      </c>
      <c r="F321" s="253" t="s">
        <v>1338</v>
      </c>
      <c r="G321" s="250"/>
      <c r="H321" s="254">
        <v>31451.400000000001</v>
      </c>
      <c r="I321" s="255"/>
      <c r="J321" s="250"/>
      <c r="K321" s="250"/>
      <c r="L321" s="256"/>
      <c r="M321" s="257"/>
      <c r="N321" s="258"/>
      <c r="O321" s="258"/>
      <c r="P321" s="258"/>
      <c r="Q321" s="258"/>
      <c r="R321" s="258"/>
      <c r="S321" s="258"/>
      <c r="T321" s="25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0" t="s">
        <v>185</v>
      </c>
      <c r="AU321" s="260" t="s">
        <v>86</v>
      </c>
      <c r="AV321" s="13" t="s">
        <v>86</v>
      </c>
      <c r="AW321" s="13" t="s">
        <v>33</v>
      </c>
      <c r="AX321" s="13" t="s">
        <v>76</v>
      </c>
      <c r="AY321" s="260" t="s">
        <v>177</v>
      </c>
    </row>
    <row r="322" s="14" customFormat="1">
      <c r="A322" s="14"/>
      <c r="B322" s="261"/>
      <c r="C322" s="262"/>
      <c r="D322" s="251" t="s">
        <v>185</v>
      </c>
      <c r="E322" s="263" t="s">
        <v>1</v>
      </c>
      <c r="F322" s="264" t="s">
        <v>187</v>
      </c>
      <c r="G322" s="262"/>
      <c r="H322" s="265">
        <v>31451.400000000001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1" t="s">
        <v>185</v>
      </c>
      <c r="AU322" s="271" t="s">
        <v>86</v>
      </c>
      <c r="AV322" s="14" t="s">
        <v>184</v>
      </c>
      <c r="AW322" s="14" t="s">
        <v>33</v>
      </c>
      <c r="AX322" s="14" t="s">
        <v>84</v>
      </c>
      <c r="AY322" s="271" t="s">
        <v>177</v>
      </c>
    </row>
    <row r="323" s="2" customFormat="1" ht="33" customHeight="1">
      <c r="A323" s="39"/>
      <c r="B323" s="40"/>
      <c r="C323" s="236" t="s">
        <v>266</v>
      </c>
      <c r="D323" s="236" t="s">
        <v>179</v>
      </c>
      <c r="E323" s="237" t="s">
        <v>1339</v>
      </c>
      <c r="F323" s="238" t="s">
        <v>1340</v>
      </c>
      <c r="G323" s="239" t="s">
        <v>242</v>
      </c>
      <c r="H323" s="240">
        <v>158.66999999999999</v>
      </c>
      <c r="I323" s="241"/>
      <c r="J323" s="242">
        <f>ROUND(I323*H323,2)</f>
        <v>0</v>
      </c>
      <c r="K323" s="238" t="s">
        <v>183</v>
      </c>
      <c r="L323" s="45"/>
      <c r="M323" s="243" t="s">
        <v>1</v>
      </c>
      <c r="N323" s="244" t="s">
        <v>41</v>
      </c>
      <c r="O323" s="92"/>
      <c r="P323" s="245">
        <f>O323*H323</f>
        <v>0</v>
      </c>
      <c r="Q323" s="245">
        <v>0</v>
      </c>
      <c r="R323" s="245">
        <f>Q323*H323</f>
        <v>0</v>
      </c>
      <c r="S323" s="245">
        <v>0</v>
      </c>
      <c r="T323" s="24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7" t="s">
        <v>184</v>
      </c>
      <c r="AT323" s="247" t="s">
        <v>179</v>
      </c>
      <c r="AU323" s="247" t="s">
        <v>86</v>
      </c>
      <c r="AY323" s="18" t="s">
        <v>177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8" t="s">
        <v>84</v>
      </c>
      <c r="BK323" s="248">
        <f>ROUND(I323*H323,2)</f>
        <v>0</v>
      </c>
      <c r="BL323" s="18" t="s">
        <v>184</v>
      </c>
      <c r="BM323" s="247" t="s">
        <v>366</v>
      </c>
    </row>
    <row r="324" s="2" customFormat="1" ht="33" customHeight="1">
      <c r="A324" s="39"/>
      <c r="B324" s="40"/>
      <c r="C324" s="236" t="s">
        <v>367</v>
      </c>
      <c r="D324" s="236" t="s">
        <v>179</v>
      </c>
      <c r="E324" s="237" t="s">
        <v>1341</v>
      </c>
      <c r="F324" s="238" t="s">
        <v>1200</v>
      </c>
      <c r="G324" s="239" t="s">
        <v>242</v>
      </c>
      <c r="H324" s="240">
        <v>3173.4000000000001</v>
      </c>
      <c r="I324" s="241"/>
      <c r="J324" s="242">
        <f>ROUND(I324*H324,2)</f>
        <v>0</v>
      </c>
      <c r="K324" s="238" t="s">
        <v>183</v>
      </c>
      <c r="L324" s="45"/>
      <c r="M324" s="243" t="s">
        <v>1</v>
      </c>
      <c r="N324" s="244" t="s">
        <v>41</v>
      </c>
      <c r="O324" s="92"/>
      <c r="P324" s="245">
        <f>O324*H324</f>
        <v>0</v>
      </c>
      <c r="Q324" s="245">
        <v>0</v>
      </c>
      <c r="R324" s="245">
        <f>Q324*H324</f>
        <v>0</v>
      </c>
      <c r="S324" s="245">
        <v>0</v>
      </c>
      <c r="T324" s="24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7" t="s">
        <v>184</v>
      </c>
      <c r="AT324" s="247" t="s">
        <v>179</v>
      </c>
      <c r="AU324" s="247" t="s">
        <v>86</v>
      </c>
      <c r="AY324" s="18" t="s">
        <v>177</v>
      </c>
      <c r="BE324" s="248">
        <f>IF(N324="základní",J324,0)</f>
        <v>0</v>
      </c>
      <c r="BF324" s="248">
        <f>IF(N324="snížená",J324,0)</f>
        <v>0</v>
      </c>
      <c r="BG324" s="248">
        <f>IF(N324="zákl. přenesená",J324,0)</f>
        <v>0</v>
      </c>
      <c r="BH324" s="248">
        <f>IF(N324="sníž. přenesená",J324,0)</f>
        <v>0</v>
      </c>
      <c r="BI324" s="248">
        <f>IF(N324="nulová",J324,0)</f>
        <v>0</v>
      </c>
      <c r="BJ324" s="18" t="s">
        <v>84</v>
      </c>
      <c r="BK324" s="248">
        <f>ROUND(I324*H324,2)</f>
        <v>0</v>
      </c>
      <c r="BL324" s="18" t="s">
        <v>184</v>
      </c>
      <c r="BM324" s="247" t="s">
        <v>370</v>
      </c>
    </row>
    <row r="325" s="13" customFormat="1">
      <c r="A325" s="13"/>
      <c r="B325" s="249"/>
      <c r="C325" s="250"/>
      <c r="D325" s="251" t="s">
        <v>185</v>
      </c>
      <c r="E325" s="252" t="s">
        <v>1</v>
      </c>
      <c r="F325" s="253" t="s">
        <v>1342</v>
      </c>
      <c r="G325" s="250"/>
      <c r="H325" s="254">
        <v>3173.4000000000001</v>
      </c>
      <c r="I325" s="255"/>
      <c r="J325" s="250"/>
      <c r="K325" s="250"/>
      <c r="L325" s="256"/>
      <c r="M325" s="257"/>
      <c r="N325" s="258"/>
      <c r="O325" s="258"/>
      <c r="P325" s="258"/>
      <c r="Q325" s="258"/>
      <c r="R325" s="258"/>
      <c r="S325" s="258"/>
      <c r="T325" s="25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0" t="s">
        <v>185</v>
      </c>
      <c r="AU325" s="260" t="s">
        <v>86</v>
      </c>
      <c r="AV325" s="13" t="s">
        <v>86</v>
      </c>
      <c r="AW325" s="13" t="s">
        <v>33</v>
      </c>
      <c r="AX325" s="13" t="s">
        <v>76</v>
      </c>
      <c r="AY325" s="260" t="s">
        <v>177</v>
      </c>
    </row>
    <row r="326" s="14" customFormat="1">
      <c r="A326" s="14"/>
      <c r="B326" s="261"/>
      <c r="C326" s="262"/>
      <c r="D326" s="251" t="s">
        <v>185</v>
      </c>
      <c r="E326" s="263" t="s">
        <v>1</v>
      </c>
      <c r="F326" s="264" t="s">
        <v>187</v>
      </c>
      <c r="G326" s="262"/>
      <c r="H326" s="265">
        <v>3173.4000000000001</v>
      </c>
      <c r="I326" s="266"/>
      <c r="J326" s="262"/>
      <c r="K326" s="262"/>
      <c r="L326" s="267"/>
      <c r="M326" s="268"/>
      <c r="N326" s="269"/>
      <c r="O326" s="269"/>
      <c r="P326" s="269"/>
      <c r="Q326" s="269"/>
      <c r="R326" s="269"/>
      <c r="S326" s="269"/>
      <c r="T326" s="27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1" t="s">
        <v>185</v>
      </c>
      <c r="AU326" s="271" t="s">
        <v>86</v>
      </c>
      <c r="AV326" s="14" t="s">
        <v>184</v>
      </c>
      <c r="AW326" s="14" t="s">
        <v>33</v>
      </c>
      <c r="AX326" s="14" t="s">
        <v>84</v>
      </c>
      <c r="AY326" s="271" t="s">
        <v>177</v>
      </c>
    </row>
    <row r="327" s="2" customFormat="1" ht="33" customHeight="1">
      <c r="A327" s="39"/>
      <c r="B327" s="40"/>
      <c r="C327" s="236" t="s">
        <v>271</v>
      </c>
      <c r="D327" s="236" t="s">
        <v>179</v>
      </c>
      <c r="E327" s="237" t="s">
        <v>1343</v>
      </c>
      <c r="F327" s="238" t="s">
        <v>1344</v>
      </c>
      <c r="G327" s="239" t="s">
        <v>242</v>
      </c>
      <c r="H327" s="240">
        <v>158.66999999999999</v>
      </c>
      <c r="I327" s="241"/>
      <c r="J327" s="242">
        <f>ROUND(I327*H327,2)</f>
        <v>0</v>
      </c>
      <c r="K327" s="238" t="s">
        <v>183</v>
      </c>
      <c r="L327" s="45"/>
      <c r="M327" s="243" t="s">
        <v>1</v>
      </c>
      <c r="N327" s="244" t="s">
        <v>41</v>
      </c>
      <c r="O327" s="92"/>
      <c r="P327" s="245">
        <f>O327*H327</f>
        <v>0</v>
      </c>
      <c r="Q327" s="245">
        <v>0</v>
      </c>
      <c r="R327" s="245">
        <f>Q327*H327</f>
        <v>0</v>
      </c>
      <c r="S327" s="245">
        <v>0</v>
      </c>
      <c r="T327" s="24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7" t="s">
        <v>184</v>
      </c>
      <c r="AT327" s="247" t="s">
        <v>179</v>
      </c>
      <c r="AU327" s="247" t="s">
        <v>86</v>
      </c>
      <c r="AY327" s="18" t="s">
        <v>177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8" t="s">
        <v>84</v>
      </c>
      <c r="BK327" s="248">
        <f>ROUND(I327*H327,2)</f>
        <v>0</v>
      </c>
      <c r="BL327" s="18" t="s">
        <v>184</v>
      </c>
      <c r="BM327" s="247" t="s">
        <v>373</v>
      </c>
    </row>
    <row r="328" s="2" customFormat="1" ht="33" customHeight="1">
      <c r="A328" s="39"/>
      <c r="B328" s="40"/>
      <c r="C328" s="236" t="s">
        <v>374</v>
      </c>
      <c r="D328" s="236" t="s">
        <v>179</v>
      </c>
      <c r="E328" s="237" t="s">
        <v>1204</v>
      </c>
      <c r="F328" s="238" t="s">
        <v>1205</v>
      </c>
      <c r="G328" s="239" t="s">
        <v>242</v>
      </c>
      <c r="H328" s="240">
        <v>820.01999999999998</v>
      </c>
      <c r="I328" s="241"/>
      <c r="J328" s="242">
        <f>ROUND(I328*H328,2)</f>
        <v>0</v>
      </c>
      <c r="K328" s="238" t="s">
        <v>183</v>
      </c>
      <c r="L328" s="45"/>
      <c r="M328" s="243" t="s">
        <v>1</v>
      </c>
      <c r="N328" s="244" t="s">
        <v>41</v>
      </c>
      <c r="O328" s="92"/>
      <c r="P328" s="245">
        <f>O328*H328</f>
        <v>0</v>
      </c>
      <c r="Q328" s="245">
        <v>0</v>
      </c>
      <c r="R328" s="245">
        <f>Q328*H328</f>
        <v>0</v>
      </c>
      <c r="S328" s="245">
        <v>0</v>
      </c>
      <c r="T328" s="246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7" t="s">
        <v>184</v>
      </c>
      <c r="AT328" s="247" t="s">
        <v>179</v>
      </c>
      <c r="AU328" s="247" t="s">
        <v>86</v>
      </c>
      <c r="AY328" s="18" t="s">
        <v>177</v>
      </c>
      <c r="BE328" s="248">
        <f>IF(N328="základní",J328,0)</f>
        <v>0</v>
      </c>
      <c r="BF328" s="248">
        <f>IF(N328="snížená",J328,0)</f>
        <v>0</v>
      </c>
      <c r="BG328" s="248">
        <f>IF(N328="zákl. přenesená",J328,0)</f>
        <v>0</v>
      </c>
      <c r="BH328" s="248">
        <f>IF(N328="sníž. přenesená",J328,0)</f>
        <v>0</v>
      </c>
      <c r="BI328" s="248">
        <f>IF(N328="nulová",J328,0)</f>
        <v>0</v>
      </c>
      <c r="BJ328" s="18" t="s">
        <v>84</v>
      </c>
      <c r="BK328" s="248">
        <f>ROUND(I328*H328,2)</f>
        <v>0</v>
      </c>
      <c r="BL328" s="18" t="s">
        <v>184</v>
      </c>
      <c r="BM328" s="247" t="s">
        <v>378</v>
      </c>
    </row>
    <row r="329" s="13" customFormat="1">
      <c r="A329" s="13"/>
      <c r="B329" s="249"/>
      <c r="C329" s="250"/>
      <c r="D329" s="251" t="s">
        <v>185</v>
      </c>
      <c r="E329" s="252" t="s">
        <v>1</v>
      </c>
      <c r="F329" s="253" t="s">
        <v>1345</v>
      </c>
      <c r="G329" s="250"/>
      <c r="H329" s="254">
        <v>820.01999999999998</v>
      </c>
      <c r="I329" s="255"/>
      <c r="J329" s="250"/>
      <c r="K329" s="250"/>
      <c r="L329" s="256"/>
      <c r="M329" s="257"/>
      <c r="N329" s="258"/>
      <c r="O329" s="258"/>
      <c r="P329" s="258"/>
      <c r="Q329" s="258"/>
      <c r="R329" s="258"/>
      <c r="S329" s="258"/>
      <c r="T329" s="25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0" t="s">
        <v>185</v>
      </c>
      <c r="AU329" s="260" t="s">
        <v>86</v>
      </c>
      <c r="AV329" s="13" t="s">
        <v>86</v>
      </c>
      <c r="AW329" s="13" t="s">
        <v>33</v>
      </c>
      <c r="AX329" s="13" t="s">
        <v>76</v>
      </c>
      <c r="AY329" s="260" t="s">
        <v>177</v>
      </c>
    </row>
    <row r="330" s="14" customFormat="1">
      <c r="A330" s="14"/>
      <c r="B330" s="261"/>
      <c r="C330" s="262"/>
      <c r="D330" s="251" t="s">
        <v>185</v>
      </c>
      <c r="E330" s="263" t="s">
        <v>1</v>
      </c>
      <c r="F330" s="264" t="s">
        <v>187</v>
      </c>
      <c r="G330" s="262"/>
      <c r="H330" s="265">
        <v>820.01999999999998</v>
      </c>
      <c r="I330" s="266"/>
      <c r="J330" s="262"/>
      <c r="K330" s="262"/>
      <c r="L330" s="267"/>
      <c r="M330" s="268"/>
      <c r="N330" s="269"/>
      <c r="O330" s="269"/>
      <c r="P330" s="269"/>
      <c r="Q330" s="269"/>
      <c r="R330" s="269"/>
      <c r="S330" s="269"/>
      <c r="T330" s="27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1" t="s">
        <v>185</v>
      </c>
      <c r="AU330" s="271" t="s">
        <v>86</v>
      </c>
      <c r="AV330" s="14" t="s">
        <v>184</v>
      </c>
      <c r="AW330" s="14" t="s">
        <v>33</v>
      </c>
      <c r="AX330" s="14" t="s">
        <v>84</v>
      </c>
      <c r="AY330" s="271" t="s">
        <v>177</v>
      </c>
    </row>
    <row r="331" s="2" customFormat="1" ht="33" customHeight="1">
      <c r="A331" s="39"/>
      <c r="B331" s="40"/>
      <c r="C331" s="236" t="s">
        <v>276</v>
      </c>
      <c r="D331" s="236" t="s">
        <v>179</v>
      </c>
      <c r="E331" s="237" t="s">
        <v>1206</v>
      </c>
      <c r="F331" s="238" t="s">
        <v>1083</v>
      </c>
      <c r="G331" s="239" t="s">
        <v>242</v>
      </c>
      <c r="H331" s="240">
        <v>752.54999999999995</v>
      </c>
      <c r="I331" s="241"/>
      <c r="J331" s="242">
        <f>ROUND(I331*H331,2)</f>
        <v>0</v>
      </c>
      <c r="K331" s="238" t="s">
        <v>183</v>
      </c>
      <c r="L331" s="45"/>
      <c r="M331" s="243" t="s">
        <v>1</v>
      </c>
      <c r="N331" s="244" t="s">
        <v>41</v>
      </c>
      <c r="O331" s="92"/>
      <c r="P331" s="245">
        <f>O331*H331</f>
        <v>0</v>
      </c>
      <c r="Q331" s="245">
        <v>0</v>
      </c>
      <c r="R331" s="245">
        <f>Q331*H331</f>
        <v>0</v>
      </c>
      <c r="S331" s="245">
        <v>0</v>
      </c>
      <c r="T331" s="24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7" t="s">
        <v>184</v>
      </c>
      <c r="AT331" s="247" t="s">
        <v>179</v>
      </c>
      <c r="AU331" s="247" t="s">
        <v>86</v>
      </c>
      <c r="AY331" s="18" t="s">
        <v>177</v>
      </c>
      <c r="BE331" s="248">
        <f>IF(N331="základní",J331,0)</f>
        <v>0</v>
      </c>
      <c r="BF331" s="248">
        <f>IF(N331="snížená",J331,0)</f>
        <v>0</v>
      </c>
      <c r="BG331" s="248">
        <f>IF(N331="zákl. přenesená",J331,0)</f>
        <v>0</v>
      </c>
      <c r="BH331" s="248">
        <f>IF(N331="sníž. přenesená",J331,0)</f>
        <v>0</v>
      </c>
      <c r="BI331" s="248">
        <f>IF(N331="nulová",J331,0)</f>
        <v>0</v>
      </c>
      <c r="BJ331" s="18" t="s">
        <v>84</v>
      </c>
      <c r="BK331" s="248">
        <f>ROUND(I331*H331,2)</f>
        <v>0</v>
      </c>
      <c r="BL331" s="18" t="s">
        <v>184</v>
      </c>
      <c r="BM331" s="247" t="s">
        <v>381</v>
      </c>
    </row>
    <row r="332" s="13" customFormat="1">
      <c r="A332" s="13"/>
      <c r="B332" s="249"/>
      <c r="C332" s="250"/>
      <c r="D332" s="251" t="s">
        <v>185</v>
      </c>
      <c r="E332" s="252" t="s">
        <v>1</v>
      </c>
      <c r="F332" s="253" t="s">
        <v>1346</v>
      </c>
      <c r="G332" s="250"/>
      <c r="H332" s="254">
        <v>752.54999999999995</v>
      </c>
      <c r="I332" s="255"/>
      <c r="J332" s="250"/>
      <c r="K332" s="250"/>
      <c r="L332" s="256"/>
      <c r="M332" s="257"/>
      <c r="N332" s="258"/>
      <c r="O332" s="258"/>
      <c r="P332" s="258"/>
      <c r="Q332" s="258"/>
      <c r="R332" s="258"/>
      <c r="S332" s="258"/>
      <c r="T332" s="25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0" t="s">
        <v>185</v>
      </c>
      <c r="AU332" s="260" t="s">
        <v>86</v>
      </c>
      <c r="AV332" s="13" t="s">
        <v>86</v>
      </c>
      <c r="AW332" s="13" t="s">
        <v>33</v>
      </c>
      <c r="AX332" s="13" t="s">
        <v>76</v>
      </c>
      <c r="AY332" s="260" t="s">
        <v>177</v>
      </c>
    </row>
    <row r="333" s="14" customFormat="1">
      <c r="A333" s="14"/>
      <c r="B333" s="261"/>
      <c r="C333" s="262"/>
      <c r="D333" s="251" t="s">
        <v>185</v>
      </c>
      <c r="E333" s="263" t="s">
        <v>1</v>
      </c>
      <c r="F333" s="264" t="s">
        <v>187</v>
      </c>
      <c r="G333" s="262"/>
      <c r="H333" s="265">
        <v>752.54999999999995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1" t="s">
        <v>185</v>
      </c>
      <c r="AU333" s="271" t="s">
        <v>86</v>
      </c>
      <c r="AV333" s="14" t="s">
        <v>184</v>
      </c>
      <c r="AW333" s="14" t="s">
        <v>33</v>
      </c>
      <c r="AX333" s="14" t="s">
        <v>84</v>
      </c>
      <c r="AY333" s="271" t="s">
        <v>177</v>
      </c>
    </row>
    <row r="334" s="12" customFormat="1" ht="22.8" customHeight="1">
      <c r="A334" s="12"/>
      <c r="B334" s="220"/>
      <c r="C334" s="221"/>
      <c r="D334" s="222" t="s">
        <v>75</v>
      </c>
      <c r="E334" s="234" t="s">
        <v>712</v>
      </c>
      <c r="F334" s="234" t="s">
        <v>713</v>
      </c>
      <c r="G334" s="221"/>
      <c r="H334" s="221"/>
      <c r="I334" s="224"/>
      <c r="J334" s="235">
        <f>BK334</f>
        <v>0</v>
      </c>
      <c r="K334" s="221"/>
      <c r="L334" s="226"/>
      <c r="M334" s="227"/>
      <c r="N334" s="228"/>
      <c r="O334" s="228"/>
      <c r="P334" s="229">
        <f>SUM(P335:P337)</f>
        <v>0</v>
      </c>
      <c r="Q334" s="228"/>
      <c r="R334" s="229">
        <f>SUM(R335:R337)</f>
        <v>0</v>
      </c>
      <c r="S334" s="228"/>
      <c r="T334" s="230">
        <f>SUM(T335:T337)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31" t="s">
        <v>84</v>
      </c>
      <c r="AT334" s="232" t="s">
        <v>75</v>
      </c>
      <c r="AU334" s="232" t="s">
        <v>84</v>
      </c>
      <c r="AY334" s="231" t="s">
        <v>177</v>
      </c>
      <c r="BK334" s="233">
        <f>SUM(BK335:BK337)</f>
        <v>0</v>
      </c>
    </row>
    <row r="335" s="2" customFormat="1" ht="33" customHeight="1">
      <c r="A335" s="39"/>
      <c r="B335" s="40"/>
      <c r="C335" s="236" t="s">
        <v>382</v>
      </c>
      <c r="D335" s="236" t="s">
        <v>179</v>
      </c>
      <c r="E335" s="237" t="s">
        <v>1347</v>
      </c>
      <c r="F335" s="238" t="s">
        <v>1348</v>
      </c>
      <c r="G335" s="239" t="s">
        <v>242</v>
      </c>
      <c r="H335" s="240">
        <v>3212.665</v>
      </c>
      <c r="I335" s="241"/>
      <c r="J335" s="242">
        <f>ROUND(I335*H335,2)</f>
        <v>0</v>
      </c>
      <c r="K335" s="238" t="s">
        <v>183</v>
      </c>
      <c r="L335" s="45"/>
      <c r="M335" s="243" t="s">
        <v>1</v>
      </c>
      <c r="N335" s="244" t="s">
        <v>41</v>
      </c>
      <c r="O335" s="92"/>
      <c r="P335" s="245">
        <f>O335*H335</f>
        <v>0</v>
      </c>
      <c r="Q335" s="245">
        <v>0</v>
      </c>
      <c r="R335" s="245">
        <f>Q335*H335</f>
        <v>0</v>
      </c>
      <c r="S335" s="245">
        <v>0</v>
      </c>
      <c r="T335" s="24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7" t="s">
        <v>184</v>
      </c>
      <c r="AT335" s="247" t="s">
        <v>179</v>
      </c>
      <c r="AU335" s="247" t="s">
        <v>86</v>
      </c>
      <c r="AY335" s="18" t="s">
        <v>177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18" t="s">
        <v>84</v>
      </c>
      <c r="BK335" s="248">
        <f>ROUND(I335*H335,2)</f>
        <v>0</v>
      </c>
      <c r="BL335" s="18" t="s">
        <v>184</v>
      </c>
      <c r="BM335" s="247" t="s">
        <v>385</v>
      </c>
    </row>
    <row r="336" s="2" customFormat="1" ht="33" customHeight="1">
      <c r="A336" s="39"/>
      <c r="B336" s="40"/>
      <c r="C336" s="236" t="s">
        <v>289</v>
      </c>
      <c r="D336" s="236" t="s">
        <v>179</v>
      </c>
      <c r="E336" s="237" t="s">
        <v>1349</v>
      </c>
      <c r="F336" s="238" t="s">
        <v>1350</v>
      </c>
      <c r="G336" s="239" t="s">
        <v>242</v>
      </c>
      <c r="H336" s="240">
        <v>3212.665</v>
      </c>
      <c r="I336" s="241"/>
      <c r="J336" s="242">
        <f>ROUND(I336*H336,2)</f>
        <v>0</v>
      </c>
      <c r="K336" s="238" t="s">
        <v>183</v>
      </c>
      <c r="L336" s="45"/>
      <c r="M336" s="243" t="s">
        <v>1</v>
      </c>
      <c r="N336" s="244" t="s">
        <v>41</v>
      </c>
      <c r="O336" s="92"/>
      <c r="P336" s="245">
        <f>O336*H336</f>
        <v>0</v>
      </c>
      <c r="Q336" s="245">
        <v>0</v>
      </c>
      <c r="R336" s="245">
        <f>Q336*H336</f>
        <v>0</v>
      </c>
      <c r="S336" s="245">
        <v>0</v>
      </c>
      <c r="T336" s="24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7" t="s">
        <v>184</v>
      </c>
      <c r="AT336" s="247" t="s">
        <v>179</v>
      </c>
      <c r="AU336" s="247" t="s">
        <v>86</v>
      </c>
      <c r="AY336" s="18" t="s">
        <v>177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8" t="s">
        <v>84</v>
      </c>
      <c r="BK336" s="248">
        <f>ROUND(I336*H336,2)</f>
        <v>0</v>
      </c>
      <c r="BL336" s="18" t="s">
        <v>184</v>
      </c>
      <c r="BM336" s="247" t="s">
        <v>388</v>
      </c>
    </row>
    <row r="337" s="2" customFormat="1" ht="33" customHeight="1">
      <c r="A337" s="39"/>
      <c r="B337" s="40"/>
      <c r="C337" s="236" t="s">
        <v>390</v>
      </c>
      <c r="D337" s="236" t="s">
        <v>179</v>
      </c>
      <c r="E337" s="237" t="s">
        <v>1351</v>
      </c>
      <c r="F337" s="238" t="s">
        <v>1352</v>
      </c>
      <c r="G337" s="239" t="s">
        <v>242</v>
      </c>
      <c r="H337" s="240">
        <v>170</v>
      </c>
      <c r="I337" s="241"/>
      <c r="J337" s="242">
        <f>ROUND(I337*H337,2)</f>
        <v>0</v>
      </c>
      <c r="K337" s="238" t="s">
        <v>183</v>
      </c>
      <c r="L337" s="45"/>
      <c r="M337" s="304" t="s">
        <v>1</v>
      </c>
      <c r="N337" s="305" t="s">
        <v>41</v>
      </c>
      <c r="O337" s="306"/>
      <c r="P337" s="307">
        <f>O337*H337</f>
        <v>0</v>
      </c>
      <c r="Q337" s="307">
        <v>0</v>
      </c>
      <c r="R337" s="307">
        <f>Q337*H337</f>
        <v>0</v>
      </c>
      <c r="S337" s="307">
        <v>0</v>
      </c>
      <c r="T337" s="308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7" t="s">
        <v>184</v>
      </c>
      <c r="AT337" s="247" t="s">
        <v>179</v>
      </c>
      <c r="AU337" s="247" t="s">
        <v>86</v>
      </c>
      <c r="AY337" s="18" t="s">
        <v>177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8" t="s">
        <v>84</v>
      </c>
      <c r="BK337" s="248">
        <f>ROUND(I337*H337,2)</f>
        <v>0</v>
      </c>
      <c r="BL337" s="18" t="s">
        <v>184</v>
      </c>
      <c r="BM337" s="247" t="s">
        <v>393</v>
      </c>
    </row>
    <row r="338" s="2" customFormat="1" ht="6.96" customHeight="1">
      <c r="A338" s="39"/>
      <c r="B338" s="67"/>
      <c r="C338" s="68"/>
      <c r="D338" s="68"/>
      <c r="E338" s="68"/>
      <c r="F338" s="68"/>
      <c r="G338" s="68"/>
      <c r="H338" s="68"/>
      <c r="I338" s="184"/>
      <c r="J338" s="68"/>
      <c r="K338" s="68"/>
      <c r="L338" s="45"/>
      <c r="M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</row>
  </sheetData>
  <sheetProtection sheet="1" autoFilter="0" formatColumns="0" formatRows="0" objects="1" scenarios="1" spinCount="100000" saltValue="1iKsURuMqSRA86m1nrwJmq28aeqgkK5OcL11qVzsEayKRlYXK/hc/B9nWR0MVxSlaKH12j+5/8OODha/1MEtug==" hashValue="0HqJTcG5aGV73SMiiCQJuKkMb4dv7gF4d6O05MOQf/O56WMGAjwhORDHOu4IqLvDwW7xHI2qbL+jAbfgONir6w==" algorithmName="SHA-512" password="CC35"/>
  <autoFilter ref="C122:K33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1353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ROUND((SUM(BE123:BE209)),  2)</f>
        <v>0</v>
      </c>
      <c r="G33" s="39"/>
      <c r="H33" s="39"/>
      <c r="I33" s="163">
        <v>0.20999999999999999</v>
      </c>
      <c r="J33" s="162">
        <f>ROUND(((SUM(BE123:BE209))*I33),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ROUND((SUM(BF123:BF209)),  2)</f>
        <v>0</v>
      </c>
      <c r="G34" s="39"/>
      <c r="H34" s="39"/>
      <c r="I34" s="163">
        <v>0.14999999999999999</v>
      </c>
      <c r="J34" s="162">
        <f>ROUND(((SUM(BF123:BF209))*I34),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ROUND((SUM(BG123:BG209)),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ROUND((SUM(BH123:BH209)),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ROUND((SUM(BI123:BI209)),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SO-02B - Zpěvněné plochy ...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148</v>
      </c>
      <c r="E99" s="204"/>
      <c r="F99" s="204"/>
      <c r="G99" s="204"/>
      <c r="H99" s="204"/>
      <c r="I99" s="205"/>
      <c r="J99" s="206">
        <f>J168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1030</v>
      </c>
      <c r="E100" s="204"/>
      <c r="F100" s="204"/>
      <c r="G100" s="204"/>
      <c r="H100" s="204"/>
      <c r="I100" s="205"/>
      <c r="J100" s="206">
        <f>J173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150</v>
      </c>
      <c r="E101" s="204"/>
      <c r="F101" s="204"/>
      <c r="G101" s="204"/>
      <c r="H101" s="204"/>
      <c r="I101" s="205"/>
      <c r="J101" s="206">
        <f>J185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1032</v>
      </c>
      <c r="E102" s="204"/>
      <c r="F102" s="204"/>
      <c r="G102" s="204"/>
      <c r="H102" s="204"/>
      <c r="I102" s="205"/>
      <c r="J102" s="206">
        <f>J192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696</v>
      </c>
      <c r="E103" s="204"/>
      <c r="F103" s="204"/>
      <c r="G103" s="204"/>
      <c r="H103" s="204"/>
      <c r="I103" s="205"/>
      <c r="J103" s="206">
        <f>J206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4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7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162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8" t="str">
        <f>E7</f>
        <v>Vybíralka 25</v>
      </c>
      <c r="F113" s="33"/>
      <c r="G113" s="33"/>
      <c r="H113" s="33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137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SO-02B - Zpěvněné plochy ...</v>
      </c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148" t="s">
        <v>22</v>
      </c>
      <c r="J117" s="80" t="str">
        <f>IF(J12="","",J12)</f>
        <v>26. 3. 2020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Městská část Praha 14</v>
      </c>
      <c r="G119" s="41"/>
      <c r="H119" s="41"/>
      <c r="I119" s="148" t="s">
        <v>31</v>
      </c>
      <c r="J119" s="37" t="str">
        <f>E21</f>
        <v>Dvořák architekti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IF(E18="","",E18)</f>
        <v>Vyplň údaj</v>
      </c>
      <c r="G120" s="41"/>
      <c r="H120" s="41"/>
      <c r="I120" s="148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8"/>
      <c r="B122" s="209"/>
      <c r="C122" s="210" t="s">
        <v>163</v>
      </c>
      <c r="D122" s="211" t="s">
        <v>61</v>
      </c>
      <c r="E122" s="211" t="s">
        <v>57</v>
      </c>
      <c r="F122" s="211" t="s">
        <v>58</v>
      </c>
      <c r="G122" s="211" t="s">
        <v>164</v>
      </c>
      <c r="H122" s="211" t="s">
        <v>165</v>
      </c>
      <c r="I122" s="212" t="s">
        <v>166</v>
      </c>
      <c r="J122" s="211" t="s">
        <v>141</v>
      </c>
      <c r="K122" s="213" t="s">
        <v>167</v>
      </c>
      <c r="L122" s="214"/>
      <c r="M122" s="101" t="s">
        <v>1</v>
      </c>
      <c r="N122" s="102" t="s">
        <v>40</v>
      </c>
      <c r="O122" s="102" t="s">
        <v>168</v>
      </c>
      <c r="P122" s="102" t="s">
        <v>169</v>
      </c>
      <c r="Q122" s="102" t="s">
        <v>170</v>
      </c>
      <c r="R122" s="102" t="s">
        <v>171</v>
      </c>
      <c r="S122" s="102" t="s">
        <v>172</v>
      </c>
      <c r="T122" s="103" t="s">
        <v>173</v>
      </c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</row>
    <row r="123" s="2" customFormat="1" ht="22.8" customHeight="1">
      <c r="A123" s="39"/>
      <c r="B123" s="40"/>
      <c r="C123" s="108" t="s">
        <v>174</v>
      </c>
      <c r="D123" s="41"/>
      <c r="E123" s="41"/>
      <c r="F123" s="41"/>
      <c r="G123" s="41"/>
      <c r="H123" s="41"/>
      <c r="I123" s="145"/>
      <c r="J123" s="215">
        <f>BK123</f>
        <v>0</v>
      </c>
      <c r="K123" s="41"/>
      <c r="L123" s="45"/>
      <c r="M123" s="104"/>
      <c r="N123" s="216"/>
      <c r="O123" s="105"/>
      <c r="P123" s="217">
        <f>P124</f>
        <v>0</v>
      </c>
      <c r="Q123" s="105"/>
      <c r="R123" s="217">
        <f>R124</f>
        <v>0</v>
      </c>
      <c r="S123" s="105"/>
      <c r="T123" s="218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143</v>
      </c>
      <c r="BK123" s="219">
        <f>BK124</f>
        <v>0</v>
      </c>
    </row>
    <row r="124" s="12" customFormat="1" ht="25.92" customHeight="1">
      <c r="A124" s="12"/>
      <c r="B124" s="220"/>
      <c r="C124" s="221"/>
      <c r="D124" s="222" t="s">
        <v>75</v>
      </c>
      <c r="E124" s="223" t="s">
        <v>175</v>
      </c>
      <c r="F124" s="223" t="s">
        <v>176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P125+P168+P173+P185+P192+P206</f>
        <v>0</v>
      </c>
      <c r="Q124" s="228"/>
      <c r="R124" s="229">
        <f>R125+R168+R173+R185+R192+R206</f>
        <v>0</v>
      </c>
      <c r="S124" s="228"/>
      <c r="T124" s="230">
        <f>T125+T168+T173+T185+T192+T206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84</v>
      </c>
      <c r="AT124" s="232" t="s">
        <v>75</v>
      </c>
      <c r="AU124" s="232" t="s">
        <v>76</v>
      </c>
      <c r="AY124" s="231" t="s">
        <v>177</v>
      </c>
      <c r="BK124" s="233">
        <f>BK125+BK168+BK173+BK185+BK192+BK206</f>
        <v>0</v>
      </c>
    </row>
    <row r="125" s="12" customFormat="1" ht="22.8" customHeight="1">
      <c r="A125" s="12"/>
      <c r="B125" s="220"/>
      <c r="C125" s="221"/>
      <c r="D125" s="222" t="s">
        <v>75</v>
      </c>
      <c r="E125" s="234" t="s">
        <v>84</v>
      </c>
      <c r="F125" s="234" t="s">
        <v>178</v>
      </c>
      <c r="G125" s="221"/>
      <c r="H125" s="221"/>
      <c r="I125" s="224"/>
      <c r="J125" s="235">
        <f>BK125</f>
        <v>0</v>
      </c>
      <c r="K125" s="221"/>
      <c r="L125" s="226"/>
      <c r="M125" s="227"/>
      <c r="N125" s="228"/>
      <c r="O125" s="228"/>
      <c r="P125" s="229">
        <f>SUM(P126:P167)</f>
        <v>0</v>
      </c>
      <c r="Q125" s="228"/>
      <c r="R125" s="229">
        <f>SUM(R126:R167)</f>
        <v>0</v>
      </c>
      <c r="S125" s="228"/>
      <c r="T125" s="230">
        <f>SUM(T126:T167)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75</v>
      </c>
      <c r="AU125" s="232" t="s">
        <v>84</v>
      </c>
      <c r="AY125" s="231" t="s">
        <v>177</v>
      </c>
      <c r="BK125" s="233">
        <f>SUM(BK126:BK167)</f>
        <v>0</v>
      </c>
    </row>
    <row r="126" s="2" customFormat="1" ht="44.25" customHeight="1">
      <c r="A126" s="39"/>
      <c r="B126" s="40"/>
      <c r="C126" s="236" t="s">
        <v>195</v>
      </c>
      <c r="D126" s="236" t="s">
        <v>179</v>
      </c>
      <c r="E126" s="237" t="s">
        <v>1211</v>
      </c>
      <c r="F126" s="238" t="s">
        <v>1212</v>
      </c>
      <c r="G126" s="239" t="s">
        <v>227</v>
      </c>
      <c r="H126" s="240">
        <v>100</v>
      </c>
      <c r="I126" s="241"/>
      <c r="J126" s="242">
        <f>ROUND(I126*H126,2)</f>
        <v>0</v>
      </c>
      <c r="K126" s="238" t="s">
        <v>183</v>
      </c>
      <c r="L126" s="45"/>
      <c r="M126" s="243" t="s">
        <v>1</v>
      </c>
      <c r="N126" s="244" t="s">
        <v>41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184</v>
      </c>
      <c r="AT126" s="247" t="s">
        <v>179</v>
      </c>
      <c r="AU126" s="247" t="s">
        <v>86</v>
      </c>
      <c r="AY126" s="18" t="s">
        <v>177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84</v>
      </c>
      <c r="BK126" s="248">
        <f>ROUND(I126*H126,2)</f>
        <v>0</v>
      </c>
      <c r="BL126" s="18" t="s">
        <v>184</v>
      </c>
      <c r="BM126" s="247" t="s">
        <v>86</v>
      </c>
    </row>
    <row r="127" s="15" customFormat="1">
      <c r="A127" s="15"/>
      <c r="B127" s="272"/>
      <c r="C127" s="273"/>
      <c r="D127" s="251" t="s">
        <v>185</v>
      </c>
      <c r="E127" s="274" t="s">
        <v>1</v>
      </c>
      <c r="F127" s="275" t="s">
        <v>1213</v>
      </c>
      <c r="G127" s="273"/>
      <c r="H127" s="274" t="s">
        <v>1</v>
      </c>
      <c r="I127" s="276"/>
      <c r="J127" s="273"/>
      <c r="K127" s="273"/>
      <c r="L127" s="277"/>
      <c r="M127" s="278"/>
      <c r="N127" s="279"/>
      <c r="O127" s="279"/>
      <c r="P127" s="279"/>
      <c r="Q127" s="279"/>
      <c r="R127" s="279"/>
      <c r="S127" s="279"/>
      <c r="T127" s="28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1" t="s">
        <v>185</v>
      </c>
      <c r="AU127" s="281" t="s">
        <v>86</v>
      </c>
      <c r="AV127" s="15" t="s">
        <v>84</v>
      </c>
      <c r="AW127" s="15" t="s">
        <v>33</v>
      </c>
      <c r="AX127" s="15" t="s">
        <v>76</v>
      </c>
      <c r="AY127" s="281" t="s">
        <v>177</v>
      </c>
    </row>
    <row r="128" s="15" customFormat="1">
      <c r="A128" s="15"/>
      <c r="B128" s="272"/>
      <c r="C128" s="273"/>
      <c r="D128" s="251" t="s">
        <v>185</v>
      </c>
      <c r="E128" s="274" t="s">
        <v>1</v>
      </c>
      <c r="F128" s="275" t="s">
        <v>1354</v>
      </c>
      <c r="G128" s="273"/>
      <c r="H128" s="274" t="s">
        <v>1</v>
      </c>
      <c r="I128" s="276"/>
      <c r="J128" s="273"/>
      <c r="K128" s="273"/>
      <c r="L128" s="277"/>
      <c r="M128" s="278"/>
      <c r="N128" s="279"/>
      <c r="O128" s="279"/>
      <c r="P128" s="279"/>
      <c r="Q128" s="279"/>
      <c r="R128" s="279"/>
      <c r="S128" s="279"/>
      <c r="T128" s="28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1" t="s">
        <v>185</v>
      </c>
      <c r="AU128" s="281" t="s">
        <v>86</v>
      </c>
      <c r="AV128" s="15" t="s">
        <v>84</v>
      </c>
      <c r="AW128" s="15" t="s">
        <v>33</v>
      </c>
      <c r="AX128" s="15" t="s">
        <v>76</v>
      </c>
      <c r="AY128" s="281" t="s">
        <v>177</v>
      </c>
    </row>
    <row r="129" s="13" customFormat="1">
      <c r="A129" s="13"/>
      <c r="B129" s="249"/>
      <c r="C129" s="250"/>
      <c r="D129" s="251" t="s">
        <v>185</v>
      </c>
      <c r="E129" s="252" t="s">
        <v>1</v>
      </c>
      <c r="F129" s="253" t="s">
        <v>439</v>
      </c>
      <c r="G129" s="250"/>
      <c r="H129" s="254">
        <v>100</v>
      </c>
      <c r="I129" s="255"/>
      <c r="J129" s="250"/>
      <c r="K129" s="250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185</v>
      </c>
      <c r="AU129" s="260" t="s">
        <v>86</v>
      </c>
      <c r="AV129" s="13" t="s">
        <v>86</v>
      </c>
      <c r="AW129" s="13" t="s">
        <v>33</v>
      </c>
      <c r="AX129" s="13" t="s">
        <v>76</v>
      </c>
      <c r="AY129" s="260" t="s">
        <v>177</v>
      </c>
    </row>
    <row r="130" s="14" customFormat="1">
      <c r="A130" s="14"/>
      <c r="B130" s="261"/>
      <c r="C130" s="262"/>
      <c r="D130" s="251" t="s">
        <v>185</v>
      </c>
      <c r="E130" s="263" t="s">
        <v>1</v>
      </c>
      <c r="F130" s="264" t="s">
        <v>187</v>
      </c>
      <c r="G130" s="262"/>
      <c r="H130" s="265">
        <v>100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1" t="s">
        <v>185</v>
      </c>
      <c r="AU130" s="271" t="s">
        <v>86</v>
      </c>
      <c r="AV130" s="14" t="s">
        <v>184</v>
      </c>
      <c r="AW130" s="14" t="s">
        <v>33</v>
      </c>
      <c r="AX130" s="14" t="s">
        <v>84</v>
      </c>
      <c r="AY130" s="271" t="s">
        <v>177</v>
      </c>
    </row>
    <row r="131" s="2" customFormat="1" ht="44.25" customHeight="1">
      <c r="A131" s="39"/>
      <c r="B131" s="40"/>
      <c r="C131" s="236" t="s">
        <v>211</v>
      </c>
      <c r="D131" s="236" t="s">
        <v>179</v>
      </c>
      <c r="E131" s="237" t="s">
        <v>1215</v>
      </c>
      <c r="F131" s="238" t="s">
        <v>1216</v>
      </c>
      <c r="G131" s="239" t="s">
        <v>227</v>
      </c>
      <c r="H131" s="240">
        <v>100</v>
      </c>
      <c r="I131" s="241"/>
      <c r="J131" s="242">
        <f>ROUND(I131*H131,2)</f>
        <v>0</v>
      </c>
      <c r="K131" s="238" t="s">
        <v>183</v>
      </c>
      <c r="L131" s="45"/>
      <c r="M131" s="243" t="s">
        <v>1</v>
      </c>
      <c r="N131" s="244" t="s">
        <v>41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184</v>
      </c>
      <c r="AT131" s="247" t="s">
        <v>179</v>
      </c>
      <c r="AU131" s="247" t="s">
        <v>86</v>
      </c>
      <c r="AY131" s="18" t="s">
        <v>177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84</v>
      </c>
      <c r="BK131" s="248">
        <f>ROUND(I131*H131,2)</f>
        <v>0</v>
      </c>
      <c r="BL131" s="18" t="s">
        <v>184</v>
      </c>
      <c r="BM131" s="247" t="s">
        <v>184</v>
      </c>
    </row>
    <row r="132" s="15" customFormat="1">
      <c r="A132" s="15"/>
      <c r="B132" s="272"/>
      <c r="C132" s="273"/>
      <c r="D132" s="251" t="s">
        <v>185</v>
      </c>
      <c r="E132" s="274" t="s">
        <v>1</v>
      </c>
      <c r="F132" s="275" t="s">
        <v>1217</v>
      </c>
      <c r="G132" s="273"/>
      <c r="H132" s="274" t="s">
        <v>1</v>
      </c>
      <c r="I132" s="276"/>
      <c r="J132" s="273"/>
      <c r="K132" s="273"/>
      <c r="L132" s="277"/>
      <c r="M132" s="278"/>
      <c r="N132" s="279"/>
      <c r="O132" s="279"/>
      <c r="P132" s="279"/>
      <c r="Q132" s="279"/>
      <c r="R132" s="279"/>
      <c r="S132" s="279"/>
      <c r="T132" s="28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1" t="s">
        <v>185</v>
      </c>
      <c r="AU132" s="281" t="s">
        <v>86</v>
      </c>
      <c r="AV132" s="15" t="s">
        <v>84</v>
      </c>
      <c r="AW132" s="15" t="s">
        <v>33</v>
      </c>
      <c r="AX132" s="15" t="s">
        <v>76</v>
      </c>
      <c r="AY132" s="281" t="s">
        <v>177</v>
      </c>
    </row>
    <row r="133" s="15" customFormat="1">
      <c r="A133" s="15"/>
      <c r="B133" s="272"/>
      <c r="C133" s="273"/>
      <c r="D133" s="251" t="s">
        <v>185</v>
      </c>
      <c r="E133" s="274" t="s">
        <v>1</v>
      </c>
      <c r="F133" s="275" t="s">
        <v>1354</v>
      </c>
      <c r="G133" s="273"/>
      <c r="H133" s="274" t="s">
        <v>1</v>
      </c>
      <c r="I133" s="276"/>
      <c r="J133" s="273"/>
      <c r="K133" s="273"/>
      <c r="L133" s="277"/>
      <c r="M133" s="278"/>
      <c r="N133" s="279"/>
      <c r="O133" s="279"/>
      <c r="P133" s="279"/>
      <c r="Q133" s="279"/>
      <c r="R133" s="279"/>
      <c r="S133" s="279"/>
      <c r="T133" s="28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1" t="s">
        <v>185</v>
      </c>
      <c r="AU133" s="281" t="s">
        <v>86</v>
      </c>
      <c r="AV133" s="15" t="s">
        <v>84</v>
      </c>
      <c r="AW133" s="15" t="s">
        <v>33</v>
      </c>
      <c r="AX133" s="15" t="s">
        <v>76</v>
      </c>
      <c r="AY133" s="281" t="s">
        <v>177</v>
      </c>
    </row>
    <row r="134" s="13" customFormat="1">
      <c r="A134" s="13"/>
      <c r="B134" s="249"/>
      <c r="C134" s="250"/>
      <c r="D134" s="251" t="s">
        <v>185</v>
      </c>
      <c r="E134" s="252" t="s">
        <v>1</v>
      </c>
      <c r="F134" s="253" t="s">
        <v>439</v>
      </c>
      <c r="G134" s="250"/>
      <c r="H134" s="254">
        <v>100</v>
      </c>
      <c r="I134" s="255"/>
      <c r="J134" s="250"/>
      <c r="K134" s="250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185</v>
      </c>
      <c r="AU134" s="260" t="s">
        <v>86</v>
      </c>
      <c r="AV134" s="13" t="s">
        <v>86</v>
      </c>
      <c r="AW134" s="13" t="s">
        <v>33</v>
      </c>
      <c r="AX134" s="13" t="s">
        <v>76</v>
      </c>
      <c r="AY134" s="260" t="s">
        <v>177</v>
      </c>
    </row>
    <row r="135" s="14" customFormat="1">
      <c r="A135" s="14"/>
      <c r="B135" s="261"/>
      <c r="C135" s="262"/>
      <c r="D135" s="251" t="s">
        <v>185</v>
      </c>
      <c r="E135" s="263" t="s">
        <v>1</v>
      </c>
      <c r="F135" s="264" t="s">
        <v>187</v>
      </c>
      <c r="G135" s="262"/>
      <c r="H135" s="265">
        <v>100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185</v>
      </c>
      <c r="AU135" s="271" t="s">
        <v>86</v>
      </c>
      <c r="AV135" s="14" t="s">
        <v>184</v>
      </c>
      <c r="AW135" s="14" t="s">
        <v>33</v>
      </c>
      <c r="AX135" s="14" t="s">
        <v>84</v>
      </c>
      <c r="AY135" s="271" t="s">
        <v>177</v>
      </c>
    </row>
    <row r="136" s="2" customFormat="1" ht="55.5" customHeight="1">
      <c r="A136" s="39"/>
      <c r="B136" s="40"/>
      <c r="C136" s="236" t="s">
        <v>198</v>
      </c>
      <c r="D136" s="236" t="s">
        <v>179</v>
      </c>
      <c r="E136" s="237" t="s">
        <v>1218</v>
      </c>
      <c r="F136" s="238" t="s">
        <v>1219</v>
      </c>
      <c r="G136" s="239" t="s">
        <v>227</v>
      </c>
      <c r="H136" s="240">
        <v>1665</v>
      </c>
      <c r="I136" s="241"/>
      <c r="J136" s="242">
        <f>ROUND(I136*H136,2)</f>
        <v>0</v>
      </c>
      <c r="K136" s="238" t="s">
        <v>183</v>
      </c>
      <c r="L136" s="45"/>
      <c r="M136" s="243" t="s">
        <v>1</v>
      </c>
      <c r="N136" s="244" t="s">
        <v>41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184</v>
      </c>
      <c r="AT136" s="247" t="s">
        <v>179</v>
      </c>
      <c r="AU136" s="247" t="s">
        <v>86</v>
      </c>
      <c r="AY136" s="18" t="s">
        <v>177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84</v>
      </c>
      <c r="BK136" s="248">
        <f>ROUND(I136*H136,2)</f>
        <v>0</v>
      </c>
      <c r="BL136" s="18" t="s">
        <v>184</v>
      </c>
      <c r="BM136" s="247" t="s">
        <v>195</v>
      </c>
    </row>
    <row r="137" s="15" customFormat="1">
      <c r="A137" s="15"/>
      <c r="B137" s="272"/>
      <c r="C137" s="273"/>
      <c r="D137" s="251" t="s">
        <v>185</v>
      </c>
      <c r="E137" s="274" t="s">
        <v>1</v>
      </c>
      <c r="F137" s="275" t="s">
        <v>1220</v>
      </c>
      <c r="G137" s="273"/>
      <c r="H137" s="274" t="s">
        <v>1</v>
      </c>
      <c r="I137" s="276"/>
      <c r="J137" s="273"/>
      <c r="K137" s="273"/>
      <c r="L137" s="277"/>
      <c r="M137" s="278"/>
      <c r="N137" s="279"/>
      <c r="O137" s="279"/>
      <c r="P137" s="279"/>
      <c r="Q137" s="279"/>
      <c r="R137" s="279"/>
      <c r="S137" s="279"/>
      <c r="T137" s="28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1" t="s">
        <v>185</v>
      </c>
      <c r="AU137" s="281" t="s">
        <v>86</v>
      </c>
      <c r="AV137" s="15" t="s">
        <v>84</v>
      </c>
      <c r="AW137" s="15" t="s">
        <v>33</v>
      </c>
      <c r="AX137" s="15" t="s">
        <v>76</v>
      </c>
      <c r="AY137" s="281" t="s">
        <v>177</v>
      </c>
    </row>
    <row r="138" s="15" customFormat="1">
      <c r="A138" s="15"/>
      <c r="B138" s="272"/>
      <c r="C138" s="273"/>
      <c r="D138" s="251" t="s">
        <v>185</v>
      </c>
      <c r="E138" s="274" t="s">
        <v>1</v>
      </c>
      <c r="F138" s="275" t="s">
        <v>1354</v>
      </c>
      <c r="G138" s="273"/>
      <c r="H138" s="274" t="s">
        <v>1</v>
      </c>
      <c r="I138" s="276"/>
      <c r="J138" s="273"/>
      <c r="K138" s="273"/>
      <c r="L138" s="277"/>
      <c r="M138" s="278"/>
      <c r="N138" s="279"/>
      <c r="O138" s="279"/>
      <c r="P138" s="279"/>
      <c r="Q138" s="279"/>
      <c r="R138" s="279"/>
      <c r="S138" s="279"/>
      <c r="T138" s="28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1" t="s">
        <v>185</v>
      </c>
      <c r="AU138" s="281" t="s">
        <v>86</v>
      </c>
      <c r="AV138" s="15" t="s">
        <v>84</v>
      </c>
      <c r="AW138" s="15" t="s">
        <v>33</v>
      </c>
      <c r="AX138" s="15" t="s">
        <v>76</v>
      </c>
      <c r="AY138" s="281" t="s">
        <v>177</v>
      </c>
    </row>
    <row r="139" s="13" customFormat="1">
      <c r="A139" s="13"/>
      <c r="B139" s="249"/>
      <c r="C139" s="250"/>
      <c r="D139" s="251" t="s">
        <v>185</v>
      </c>
      <c r="E139" s="252" t="s">
        <v>1</v>
      </c>
      <c r="F139" s="253" t="s">
        <v>1355</v>
      </c>
      <c r="G139" s="250"/>
      <c r="H139" s="254">
        <v>1665</v>
      </c>
      <c r="I139" s="255"/>
      <c r="J139" s="250"/>
      <c r="K139" s="250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185</v>
      </c>
      <c r="AU139" s="260" t="s">
        <v>86</v>
      </c>
      <c r="AV139" s="13" t="s">
        <v>86</v>
      </c>
      <c r="AW139" s="13" t="s">
        <v>33</v>
      </c>
      <c r="AX139" s="13" t="s">
        <v>76</v>
      </c>
      <c r="AY139" s="260" t="s">
        <v>177</v>
      </c>
    </row>
    <row r="140" s="14" customFormat="1">
      <c r="A140" s="14"/>
      <c r="B140" s="261"/>
      <c r="C140" s="262"/>
      <c r="D140" s="251" t="s">
        <v>185</v>
      </c>
      <c r="E140" s="263" t="s">
        <v>1</v>
      </c>
      <c r="F140" s="264" t="s">
        <v>187</v>
      </c>
      <c r="G140" s="262"/>
      <c r="H140" s="265">
        <v>1665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185</v>
      </c>
      <c r="AU140" s="271" t="s">
        <v>86</v>
      </c>
      <c r="AV140" s="14" t="s">
        <v>184</v>
      </c>
      <c r="AW140" s="14" t="s">
        <v>33</v>
      </c>
      <c r="AX140" s="14" t="s">
        <v>84</v>
      </c>
      <c r="AY140" s="271" t="s">
        <v>177</v>
      </c>
    </row>
    <row r="141" s="2" customFormat="1" ht="44.25" customHeight="1">
      <c r="A141" s="39"/>
      <c r="B141" s="40"/>
      <c r="C141" s="236" t="s">
        <v>219</v>
      </c>
      <c r="D141" s="236" t="s">
        <v>179</v>
      </c>
      <c r="E141" s="237" t="s">
        <v>1226</v>
      </c>
      <c r="F141" s="238" t="s">
        <v>1227</v>
      </c>
      <c r="G141" s="239" t="s">
        <v>227</v>
      </c>
      <c r="H141" s="240">
        <v>1665</v>
      </c>
      <c r="I141" s="241"/>
      <c r="J141" s="242">
        <f>ROUND(I141*H141,2)</f>
        <v>0</v>
      </c>
      <c r="K141" s="238" t="s">
        <v>183</v>
      </c>
      <c r="L141" s="45"/>
      <c r="M141" s="243" t="s">
        <v>1</v>
      </c>
      <c r="N141" s="244" t="s">
        <v>41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184</v>
      </c>
      <c r="AT141" s="247" t="s">
        <v>179</v>
      </c>
      <c r="AU141" s="247" t="s">
        <v>86</v>
      </c>
      <c r="AY141" s="18" t="s">
        <v>177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84</v>
      </c>
      <c r="BK141" s="248">
        <f>ROUND(I141*H141,2)</f>
        <v>0</v>
      </c>
      <c r="BL141" s="18" t="s">
        <v>184</v>
      </c>
      <c r="BM141" s="247" t="s">
        <v>198</v>
      </c>
    </row>
    <row r="142" s="15" customFormat="1">
      <c r="A142" s="15"/>
      <c r="B142" s="272"/>
      <c r="C142" s="273"/>
      <c r="D142" s="251" t="s">
        <v>185</v>
      </c>
      <c r="E142" s="274" t="s">
        <v>1</v>
      </c>
      <c r="F142" s="275" t="s">
        <v>1220</v>
      </c>
      <c r="G142" s="273"/>
      <c r="H142" s="274" t="s">
        <v>1</v>
      </c>
      <c r="I142" s="276"/>
      <c r="J142" s="273"/>
      <c r="K142" s="273"/>
      <c r="L142" s="277"/>
      <c r="M142" s="278"/>
      <c r="N142" s="279"/>
      <c r="O142" s="279"/>
      <c r="P142" s="279"/>
      <c r="Q142" s="279"/>
      <c r="R142" s="279"/>
      <c r="S142" s="279"/>
      <c r="T142" s="28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1" t="s">
        <v>185</v>
      </c>
      <c r="AU142" s="281" t="s">
        <v>86</v>
      </c>
      <c r="AV142" s="15" t="s">
        <v>84</v>
      </c>
      <c r="AW142" s="15" t="s">
        <v>33</v>
      </c>
      <c r="AX142" s="15" t="s">
        <v>76</v>
      </c>
      <c r="AY142" s="281" t="s">
        <v>177</v>
      </c>
    </row>
    <row r="143" s="15" customFormat="1">
      <c r="A143" s="15"/>
      <c r="B143" s="272"/>
      <c r="C143" s="273"/>
      <c r="D143" s="251" t="s">
        <v>185</v>
      </c>
      <c r="E143" s="274" t="s">
        <v>1</v>
      </c>
      <c r="F143" s="275" t="s">
        <v>1356</v>
      </c>
      <c r="G143" s="273"/>
      <c r="H143" s="274" t="s">
        <v>1</v>
      </c>
      <c r="I143" s="276"/>
      <c r="J143" s="273"/>
      <c r="K143" s="273"/>
      <c r="L143" s="277"/>
      <c r="M143" s="278"/>
      <c r="N143" s="279"/>
      <c r="O143" s="279"/>
      <c r="P143" s="279"/>
      <c r="Q143" s="279"/>
      <c r="R143" s="279"/>
      <c r="S143" s="279"/>
      <c r="T143" s="28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1" t="s">
        <v>185</v>
      </c>
      <c r="AU143" s="281" t="s">
        <v>86</v>
      </c>
      <c r="AV143" s="15" t="s">
        <v>84</v>
      </c>
      <c r="AW143" s="15" t="s">
        <v>33</v>
      </c>
      <c r="AX143" s="15" t="s">
        <v>76</v>
      </c>
      <c r="AY143" s="281" t="s">
        <v>177</v>
      </c>
    </row>
    <row r="144" s="13" customFormat="1">
      <c r="A144" s="13"/>
      <c r="B144" s="249"/>
      <c r="C144" s="250"/>
      <c r="D144" s="251" t="s">
        <v>185</v>
      </c>
      <c r="E144" s="252" t="s">
        <v>1</v>
      </c>
      <c r="F144" s="253" t="s">
        <v>1355</v>
      </c>
      <c r="G144" s="250"/>
      <c r="H144" s="254">
        <v>1665</v>
      </c>
      <c r="I144" s="255"/>
      <c r="J144" s="250"/>
      <c r="K144" s="250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185</v>
      </c>
      <c r="AU144" s="260" t="s">
        <v>86</v>
      </c>
      <c r="AV144" s="13" t="s">
        <v>86</v>
      </c>
      <c r="AW144" s="13" t="s">
        <v>33</v>
      </c>
      <c r="AX144" s="13" t="s">
        <v>76</v>
      </c>
      <c r="AY144" s="260" t="s">
        <v>177</v>
      </c>
    </row>
    <row r="145" s="14" customFormat="1">
      <c r="A145" s="14"/>
      <c r="B145" s="261"/>
      <c r="C145" s="262"/>
      <c r="D145" s="251" t="s">
        <v>185</v>
      </c>
      <c r="E145" s="263" t="s">
        <v>1</v>
      </c>
      <c r="F145" s="264" t="s">
        <v>187</v>
      </c>
      <c r="G145" s="262"/>
      <c r="H145" s="265">
        <v>1665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1" t="s">
        <v>185</v>
      </c>
      <c r="AU145" s="271" t="s">
        <v>86</v>
      </c>
      <c r="AV145" s="14" t="s">
        <v>184</v>
      </c>
      <c r="AW145" s="14" t="s">
        <v>33</v>
      </c>
      <c r="AX145" s="14" t="s">
        <v>84</v>
      </c>
      <c r="AY145" s="271" t="s">
        <v>177</v>
      </c>
    </row>
    <row r="146" s="2" customFormat="1" ht="44.25" customHeight="1">
      <c r="A146" s="39"/>
      <c r="B146" s="40"/>
      <c r="C146" s="236" t="s">
        <v>205</v>
      </c>
      <c r="D146" s="236" t="s">
        <v>179</v>
      </c>
      <c r="E146" s="237" t="s">
        <v>1228</v>
      </c>
      <c r="F146" s="238" t="s">
        <v>1229</v>
      </c>
      <c r="G146" s="239" t="s">
        <v>429</v>
      </c>
      <c r="H146" s="240">
        <v>389.99700000000001</v>
      </c>
      <c r="I146" s="241"/>
      <c r="J146" s="242">
        <f>ROUND(I146*H146,2)</f>
        <v>0</v>
      </c>
      <c r="K146" s="238" t="s">
        <v>183</v>
      </c>
      <c r="L146" s="45"/>
      <c r="M146" s="243" t="s">
        <v>1</v>
      </c>
      <c r="N146" s="244" t="s">
        <v>41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184</v>
      </c>
      <c r="AT146" s="247" t="s">
        <v>179</v>
      </c>
      <c r="AU146" s="247" t="s">
        <v>86</v>
      </c>
      <c r="AY146" s="18" t="s">
        <v>177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84</v>
      </c>
      <c r="BK146" s="248">
        <f>ROUND(I146*H146,2)</f>
        <v>0</v>
      </c>
      <c r="BL146" s="18" t="s">
        <v>184</v>
      </c>
      <c r="BM146" s="247" t="s">
        <v>205</v>
      </c>
    </row>
    <row r="147" s="15" customFormat="1">
      <c r="A147" s="15"/>
      <c r="B147" s="272"/>
      <c r="C147" s="273"/>
      <c r="D147" s="251" t="s">
        <v>185</v>
      </c>
      <c r="E147" s="274" t="s">
        <v>1</v>
      </c>
      <c r="F147" s="275" t="s">
        <v>1220</v>
      </c>
      <c r="G147" s="273"/>
      <c r="H147" s="274" t="s">
        <v>1</v>
      </c>
      <c r="I147" s="276"/>
      <c r="J147" s="273"/>
      <c r="K147" s="273"/>
      <c r="L147" s="277"/>
      <c r="M147" s="278"/>
      <c r="N147" s="279"/>
      <c r="O147" s="279"/>
      <c r="P147" s="279"/>
      <c r="Q147" s="279"/>
      <c r="R147" s="279"/>
      <c r="S147" s="279"/>
      <c r="T147" s="28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1" t="s">
        <v>185</v>
      </c>
      <c r="AU147" s="281" t="s">
        <v>86</v>
      </c>
      <c r="AV147" s="15" t="s">
        <v>84</v>
      </c>
      <c r="AW147" s="15" t="s">
        <v>33</v>
      </c>
      <c r="AX147" s="15" t="s">
        <v>76</v>
      </c>
      <c r="AY147" s="281" t="s">
        <v>177</v>
      </c>
    </row>
    <row r="148" s="15" customFormat="1">
      <c r="A148" s="15"/>
      <c r="B148" s="272"/>
      <c r="C148" s="273"/>
      <c r="D148" s="251" t="s">
        <v>185</v>
      </c>
      <c r="E148" s="274" t="s">
        <v>1</v>
      </c>
      <c r="F148" s="275" t="s">
        <v>1354</v>
      </c>
      <c r="G148" s="273"/>
      <c r="H148" s="274" t="s">
        <v>1</v>
      </c>
      <c r="I148" s="276"/>
      <c r="J148" s="273"/>
      <c r="K148" s="273"/>
      <c r="L148" s="277"/>
      <c r="M148" s="278"/>
      <c r="N148" s="279"/>
      <c r="O148" s="279"/>
      <c r="P148" s="279"/>
      <c r="Q148" s="279"/>
      <c r="R148" s="279"/>
      <c r="S148" s="279"/>
      <c r="T148" s="28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1" t="s">
        <v>185</v>
      </c>
      <c r="AU148" s="281" t="s">
        <v>86</v>
      </c>
      <c r="AV148" s="15" t="s">
        <v>84</v>
      </c>
      <c r="AW148" s="15" t="s">
        <v>33</v>
      </c>
      <c r="AX148" s="15" t="s">
        <v>76</v>
      </c>
      <c r="AY148" s="281" t="s">
        <v>177</v>
      </c>
    </row>
    <row r="149" s="13" customFormat="1">
      <c r="A149" s="13"/>
      <c r="B149" s="249"/>
      <c r="C149" s="250"/>
      <c r="D149" s="251" t="s">
        <v>185</v>
      </c>
      <c r="E149" s="252" t="s">
        <v>1</v>
      </c>
      <c r="F149" s="253" t="s">
        <v>1357</v>
      </c>
      <c r="G149" s="250"/>
      <c r="H149" s="254">
        <v>139.99700000000001</v>
      </c>
      <c r="I149" s="255"/>
      <c r="J149" s="250"/>
      <c r="K149" s="250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185</v>
      </c>
      <c r="AU149" s="260" t="s">
        <v>86</v>
      </c>
      <c r="AV149" s="13" t="s">
        <v>86</v>
      </c>
      <c r="AW149" s="13" t="s">
        <v>33</v>
      </c>
      <c r="AX149" s="13" t="s">
        <v>76</v>
      </c>
      <c r="AY149" s="260" t="s">
        <v>177</v>
      </c>
    </row>
    <row r="150" s="13" customFormat="1">
      <c r="A150" s="13"/>
      <c r="B150" s="249"/>
      <c r="C150" s="250"/>
      <c r="D150" s="251" t="s">
        <v>185</v>
      </c>
      <c r="E150" s="252" t="s">
        <v>1</v>
      </c>
      <c r="F150" s="253" t="s">
        <v>1358</v>
      </c>
      <c r="G150" s="250"/>
      <c r="H150" s="254">
        <v>250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185</v>
      </c>
      <c r="AU150" s="260" t="s">
        <v>86</v>
      </c>
      <c r="AV150" s="13" t="s">
        <v>86</v>
      </c>
      <c r="AW150" s="13" t="s">
        <v>33</v>
      </c>
      <c r="AX150" s="13" t="s">
        <v>76</v>
      </c>
      <c r="AY150" s="260" t="s">
        <v>177</v>
      </c>
    </row>
    <row r="151" s="14" customFormat="1">
      <c r="A151" s="14"/>
      <c r="B151" s="261"/>
      <c r="C151" s="262"/>
      <c r="D151" s="251" t="s">
        <v>185</v>
      </c>
      <c r="E151" s="263" t="s">
        <v>1</v>
      </c>
      <c r="F151" s="264" t="s">
        <v>187</v>
      </c>
      <c r="G151" s="262"/>
      <c r="H151" s="265">
        <v>389.99700000000001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185</v>
      </c>
      <c r="AU151" s="271" t="s">
        <v>86</v>
      </c>
      <c r="AV151" s="14" t="s">
        <v>184</v>
      </c>
      <c r="AW151" s="14" t="s">
        <v>33</v>
      </c>
      <c r="AX151" s="14" t="s">
        <v>84</v>
      </c>
      <c r="AY151" s="271" t="s">
        <v>177</v>
      </c>
    </row>
    <row r="152" s="2" customFormat="1" ht="44.25" customHeight="1">
      <c r="A152" s="39"/>
      <c r="B152" s="40"/>
      <c r="C152" s="236" t="s">
        <v>236</v>
      </c>
      <c r="D152" s="236" t="s">
        <v>179</v>
      </c>
      <c r="E152" s="237" t="s">
        <v>180</v>
      </c>
      <c r="F152" s="238" t="s">
        <v>181</v>
      </c>
      <c r="G152" s="239" t="s">
        <v>182</v>
      </c>
      <c r="H152" s="240">
        <v>104.8</v>
      </c>
      <c r="I152" s="241"/>
      <c r="J152" s="242">
        <f>ROUND(I152*H152,2)</f>
        <v>0</v>
      </c>
      <c r="K152" s="238" t="s">
        <v>183</v>
      </c>
      <c r="L152" s="45"/>
      <c r="M152" s="243" t="s">
        <v>1</v>
      </c>
      <c r="N152" s="244" t="s">
        <v>41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184</v>
      </c>
      <c r="AT152" s="247" t="s">
        <v>179</v>
      </c>
      <c r="AU152" s="247" t="s">
        <v>86</v>
      </c>
      <c r="AY152" s="18" t="s">
        <v>177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84</v>
      </c>
      <c r="BK152" s="248">
        <f>ROUND(I152*H152,2)</f>
        <v>0</v>
      </c>
      <c r="BL152" s="18" t="s">
        <v>184</v>
      </c>
      <c r="BM152" s="247" t="s">
        <v>208</v>
      </c>
    </row>
    <row r="153" s="15" customFormat="1">
      <c r="A153" s="15"/>
      <c r="B153" s="272"/>
      <c r="C153" s="273"/>
      <c r="D153" s="251" t="s">
        <v>185</v>
      </c>
      <c r="E153" s="274" t="s">
        <v>1</v>
      </c>
      <c r="F153" s="275" t="s">
        <v>1359</v>
      </c>
      <c r="G153" s="273"/>
      <c r="H153" s="274" t="s">
        <v>1</v>
      </c>
      <c r="I153" s="276"/>
      <c r="J153" s="273"/>
      <c r="K153" s="273"/>
      <c r="L153" s="277"/>
      <c r="M153" s="278"/>
      <c r="N153" s="279"/>
      <c r="O153" s="279"/>
      <c r="P153" s="279"/>
      <c r="Q153" s="279"/>
      <c r="R153" s="279"/>
      <c r="S153" s="279"/>
      <c r="T153" s="28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1" t="s">
        <v>185</v>
      </c>
      <c r="AU153" s="281" t="s">
        <v>86</v>
      </c>
      <c r="AV153" s="15" t="s">
        <v>84</v>
      </c>
      <c r="AW153" s="15" t="s">
        <v>33</v>
      </c>
      <c r="AX153" s="15" t="s">
        <v>76</v>
      </c>
      <c r="AY153" s="281" t="s">
        <v>177</v>
      </c>
    </row>
    <row r="154" s="15" customFormat="1">
      <c r="A154" s="15"/>
      <c r="B154" s="272"/>
      <c r="C154" s="273"/>
      <c r="D154" s="251" t="s">
        <v>185</v>
      </c>
      <c r="E154" s="274" t="s">
        <v>1</v>
      </c>
      <c r="F154" s="275" t="s">
        <v>1360</v>
      </c>
      <c r="G154" s="273"/>
      <c r="H154" s="274" t="s">
        <v>1</v>
      </c>
      <c r="I154" s="276"/>
      <c r="J154" s="273"/>
      <c r="K154" s="273"/>
      <c r="L154" s="277"/>
      <c r="M154" s="278"/>
      <c r="N154" s="279"/>
      <c r="O154" s="279"/>
      <c r="P154" s="279"/>
      <c r="Q154" s="279"/>
      <c r="R154" s="279"/>
      <c r="S154" s="279"/>
      <c r="T154" s="28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1" t="s">
        <v>185</v>
      </c>
      <c r="AU154" s="281" t="s">
        <v>86</v>
      </c>
      <c r="AV154" s="15" t="s">
        <v>84</v>
      </c>
      <c r="AW154" s="15" t="s">
        <v>33</v>
      </c>
      <c r="AX154" s="15" t="s">
        <v>76</v>
      </c>
      <c r="AY154" s="281" t="s">
        <v>177</v>
      </c>
    </row>
    <row r="155" s="13" customFormat="1">
      <c r="A155" s="13"/>
      <c r="B155" s="249"/>
      <c r="C155" s="250"/>
      <c r="D155" s="251" t="s">
        <v>185</v>
      </c>
      <c r="E155" s="252" t="s">
        <v>1</v>
      </c>
      <c r="F155" s="253" t="s">
        <v>1361</v>
      </c>
      <c r="G155" s="250"/>
      <c r="H155" s="254">
        <v>32.200000000000003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185</v>
      </c>
      <c r="AU155" s="260" t="s">
        <v>86</v>
      </c>
      <c r="AV155" s="13" t="s">
        <v>86</v>
      </c>
      <c r="AW155" s="13" t="s">
        <v>33</v>
      </c>
      <c r="AX155" s="13" t="s">
        <v>76</v>
      </c>
      <c r="AY155" s="260" t="s">
        <v>177</v>
      </c>
    </row>
    <row r="156" s="15" customFormat="1">
      <c r="A156" s="15"/>
      <c r="B156" s="272"/>
      <c r="C156" s="273"/>
      <c r="D156" s="251" t="s">
        <v>185</v>
      </c>
      <c r="E156" s="274" t="s">
        <v>1</v>
      </c>
      <c r="F156" s="275" t="s">
        <v>1362</v>
      </c>
      <c r="G156" s="273"/>
      <c r="H156" s="274" t="s">
        <v>1</v>
      </c>
      <c r="I156" s="276"/>
      <c r="J156" s="273"/>
      <c r="K156" s="273"/>
      <c r="L156" s="277"/>
      <c r="M156" s="278"/>
      <c r="N156" s="279"/>
      <c r="O156" s="279"/>
      <c r="P156" s="279"/>
      <c r="Q156" s="279"/>
      <c r="R156" s="279"/>
      <c r="S156" s="279"/>
      <c r="T156" s="28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1" t="s">
        <v>185</v>
      </c>
      <c r="AU156" s="281" t="s">
        <v>86</v>
      </c>
      <c r="AV156" s="15" t="s">
        <v>84</v>
      </c>
      <c r="AW156" s="15" t="s">
        <v>33</v>
      </c>
      <c r="AX156" s="15" t="s">
        <v>76</v>
      </c>
      <c r="AY156" s="281" t="s">
        <v>177</v>
      </c>
    </row>
    <row r="157" s="13" customFormat="1">
      <c r="A157" s="13"/>
      <c r="B157" s="249"/>
      <c r="C157" s="250"/>
      <c r="D157" s="251" t="s">
        <v>185</v>
      </c>
      <c r="E157" s="252" t="s">
        <v>1</v>
      </c>
      <c r="F157" s="253" t="s">
        <v>1363</v>
      </c>
      <c r="G157" s="250"/>
      <c r="H157" s="254">
        <v>21.800000000000001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185</v>
      </c>
      <c r="AU157" s="260" t="s">
        <v>86</v>
      </c>
      <c r="AV157" s="13" t="s">
        <v>86</v>
      </c>
      <c r="AW157" s="13" t="s">
        <v>33</v>
      </c>
      <c r="AX157" s="13" t="s">
        <v>76</v>
      </c>
      <c r="AY157" s="260" t="s">
        <v>177</v>
      </c>
    </row>
    <row r="158" s="15" customFormat="1">
      <c r="A158" s="15"/>
      <c r="B158" s="272"/>
      <c r="C158" s="273"/>
      <c r="D158" s="251" t="s">
        <v>185</v>
      </c>
      <c r="E158" s="274" t="s">
        <v>1</v>
      </c>
      <c r="F158" s="275" t="s">
        <v>1364</v>
      </c>
      <c r="G158" s="273"/>
      <c r="H158" s="274" t="s">
        <v>1</v>
      </c>
      <c r="I158" s="276"/>
      <c r="J158" s="273"/>
      <c r="K158" s="273"/>
      <c r="L158" s="277"/>
      <c r="M158" s="278"/>
      <c r="N158" s="279"/>
      <c r="O158" s="279"/>
      <c r="P158" s="279"/>
      <c r="Q158" s="279"/>
      <c r="R158" s="279"/>
      <c r="S158" s="279"/>
      <c r="T158" s="28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1" t="s">
        <v>185</v>
      </c>
      <c r="AU158" s="281" t="s">
        <v>86</v>
      </c>
      <c r="AV158" s="15" t="s">
        <v>84</v>
      </c>
      <c r="AW158" s="15" t="s">
        <v>33</v>
      </c>
      <c r="AX158" s="15" t="s">
        <v>76</v>
      </c>
      <c r="AY158" s="281" t="s">
        <v>177</v>
      </c>
    </row>
    <row r="159" s="13" customFormat="1">
      <c r="A159" s="13"/>
      <c r="B159" s="249"/>
      <c r="C159" s="250"/>
      <c r="D159" s="251" t="s">
        <v>185</v>
      </c>
      <c r="E159" s="252" t="s">
        <v>1</v>
      </c>
      <c r="F159" s="253" t="s">
        <v>1365</v>
      </c>
      <c r="G159" s="250"/>
      <c r="H159" s="254">
        <v>50.799999999999997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185</v>
      </c>
      <c r="AU159" s="260" t="s">
        <v>86</v>
      </c>
      <c r="AV159" s="13" t="s">
        <v>86</v>
      </c>
      <c r="AW159" s="13" t="s">
        <v>33</v>
      </c>
      <c r="AX159" s="13" t="s">
        <v>76</v>
      </c>
      <c r="AY159" s="260" t="s">
        <v>177</v>
      </c>
    </row>
    <row r="160" s="14" customFormat="1">
      <c r="A160" s="14"/>
      <c r="B160" s="261"/>
      <c r="C160" s="262"/>
      <c r="D160" s="251" t="s">
        <v>185</v>
      </c>
      <c r="E160" s="263" t="s">
        <v>1</v>
      </c>
      <c r="F160" s="264" t="s">
        <v>187</v>
      </c>
      <c r="G160" s="262"/>
      <c r="H160" s="265">
        <v>104.8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185</v>
      </c>
      <c r="AU160" s="271" t="s">
        <v>86</v>
      </c>
      <c r="AV160" s="14" t="s">
        <v>184</v>
      </c>
      <c r="AW160" s="14" t="s">
        <v>33</v>
      </c>
      <c r="AX160" s="14" t="s">
        <v>84</v>
      </c>
      <c r="AY160" s="271" t="s">
        <v>177</v>
      </c>
    </row>
    <row r="161" s="2" customFormat="1" ht="21.75" customHeight="1">
      <c r="A161" s="39"/>
      <c r="B161" s="40"/>
      <c r="C161" s="236" t="s">
        <v>202</v>
      </c>
      <c r="D161" s="236" t="s">
        <v>179</v>
      </c>
      <c r="E161" s="237" t="s">
        <v>1248</v>
      </c>
      <c r="F161" s="238" t="s">
        <v>1249</v>
      </c>
      <c r="G161" s="239" t="s">
        <v>227</v>
      </c>
      <c r="H161" s="240">
        <v>1261</v>
      </c>
      <c r="I161" s="241"/>
      <c r="J161" s="242">
        <f>ROUND(I161*H161,2)</f>
        <v>0</v>
      </c>
      <c r="K161" s="238" t="s">
        <v>183</v>
      </c>
      <c r="L161" s="45"/>
      <c r="M161" s="243" t="s">
        <v>1</v>
      </c>
      <c r="N161" s="244" t="s">
        <v>41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184</v>
      </c>
      <c r="AT161" s="247" t="s">
        <v>179</v>
      </c>
      <c r="AU161" s="247" t="s">
        <v>86</v>
      </c>
      <c r="AY161" s="18" t="s">
        <v>177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84</v>
      </c>
      <c r="BK161" s="248">
        <f>ROUND(I161*H161,2)</f>
        <v>0</v>
      </c>
      <c r="BL161" s="18" t="s">
        <v>184</v>
      </c>
      <c r="BM161" s="247" t="s">
        <v>214</v>
      </c>
    </row>
    <row r="162" s="15" customFormat="1">
      <c r="A162" s="15"/>
      <c r="B162" s="272"/>
      <c r="C162" s="273"/>
      <c r="D162" s="251" t="s">
        <v>185</v>
      </c>
      <c r="E162" s="274" t="s">
        <v>1</v>
      </c>
      <c r="F162" s="275" t="s">
        <v>1250</v>
      </c>
      <c r="G162" s="273"/>
      <c r="H162" s="274" t="s">
        <v>1</v>
      </c>
      <c r="I162" s="276"/>
      <c r="J162" s="273"/>
      <c r="K162" s="273"/>
      <c r="L162" s="277"/>
      <c r="M162" s="278"/>
      <c r="N162" s="279"/>
      <c r="O162" s="279"/>
      <c r="P162" s="279"/>
      <c r="Q162" s="279"/>
      <c r="R162" s="279"/>
      <c r="S162" s="279"/>
      <c r="T162" s="28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185</v>
      </c>
      <c r="AU162" s="281" t="s">
        <v>86</v>
      </c>
      <c r="AV162" s="15" t="s">
        <v>84</v>
      </c>
      <c r="AW162" s="15" t="s">
        <v>33</v>
      </c>
      <c r="AX162" s="15" t="s">
        <v>76</v>
      </c>
      <c r="AY162" s="281" t="s">
        <v>177</v>
      </c>
    </row>
    <row r="163" s="15" customFormat="1">
      <c r="A163" s="15"/>
      <c r="B163" s="272"/>
      <c r="C163" s="273"/>
      <c r="D163" s="251" t="s">
        <v>185</v>
      </c>
      <c r="E163" s="274" t="s">
        <v>1</v>
      </c>
      <c r="F163" s="275" t="s">
        <v>1366</v>
      </c>
      <c r="G163" s="273"/>
      <c r="H163" s="274" t="s">
        <v>1</v>
      </c>
      <c r="I163" s="276"/>
      <c r="J163" s="273"/>
      <c r="K163" s="273"/>
      <c r="L163" s="277"/>
      <c r="M163" s="278"/>
      <c r="N163" s="279"/>
      <c r="O163" s="279"/>
      <c r="P163" s="279"/>
      <c r="Q163" s="279"/>
      <c r="R163" s="279"/>
      <c r="S163" s="279"/>
      <c r="T163" s="28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1" t="s">
        <v>185</v>
      </c>
      <c r="AU163" s="281" t="s">
        <v>86</v>
      </c>
      <c r="AV163" s="15" t="s">
        <v>84</v>
      </c>
      <c r="AW163" s="15" t="s">
        <v>33</v>
      </c>
      <c r="AX163" s="15" t="s">
        <v>76</v>
      </c>
      <c r="AY163" s="281" t="s">
        <v>177</v>
      </c>
    </row>
    <row r="164" s="13" customFormat="1">
      <c r="A164" s="13"/>
      <c r="B164" s="249"/>
      <c r="C164" s="250"/>
      <c r="D164" s="251" t="s">
        <v>185</v>
      </c>
      <c r="E164" s="252" t="s">
        <v>1</v>
      </c>
      <c r="F164" s="253" t="s">
        <v>1367</v>
      </c>
      <c r="G164" s="250"/>
      <c r="H164" s="254">
        <v>548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185</v>
      </c>
      <c r="AU164" s="260" t="s">
        <v>86</v>
      </c>
      <c r="AV164" s="13" t="s">
        <v>86</v>
      </c>
      <c r="AW164" s="13" t="s">
        <v>33</v>
      </c>
      <c r="AX164" s="13" t="s">
        <v>76</v>
      </c>
      <c r="AY164" s="260" t="s">
        <v>177</v>
      </c>
    </row>
    <row r="165" s="15" customFormat="1">
      <c r="A165" s="15"/>
      <c r="B165" s="272"/>
      <c r="C165" s="273"/>
      <c r="D165" s="251" t="s">
        <v>185</v>
      </c>
      <c r="E165" s="274" t="s">
        <v>1</v>
      </c>
      <c r="F165" s="275" t="s">
        <v>1368</v>
      </c>
      <c r="G165" s="273"/>
      <c r="H165" s="274" t="s">
        <v>1</v>
      </c>
      <c r="I165" s="276"/>
      <c r="J165" s="273"/>
      <c r="K165" s="273"/>
      <c r="L165" s="277"/>
      <c r="M165" s="278"/>
      <c r="N165" s="279"/>
      <c r="O165" s="279"/>
      <c r="P165" s="279"/>
      <c r="Q165" s="279"/>
      <c r="R165" s="279"/>
      <c r="S165" s="279"/>
      <c r="T165" s="28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1" t="s">
        <v>185</v>
      </c>
      <c r="AU165" s="281" t="s">
        <v>86</v>
      </c>
      <c r="AV165" s="15" t="s">
        <v>84</v>
      </c>
      <c r="AW165" s="15" t="s">
        <v>33</v>
      </c>
      <c r="AX165" s="15" t="s">
        <v>76</v>
      </c>
      <c r="AY165" s="281" t="s">
        <v>177</v>
      </c>
    </row>
    <row r="166" s="13" customFormat="1">
      <c r="A166" s="13"/>
      <c r="B166" s="249"/>
      <c r="C166" s="250"/>
      <c r="D166" s="251" t="s">
        <v>185</v>
      </c>
      <c r="E166" s="252" t="s">
        <v>1</v>
      </c>
      <c r="F166" s="253" t="s">
        <v>1369</v>
      </c>
      <c r="G166" s="250"/>
      <c r="H166" s="254">
        <v>713</v>
      </c>
      <c r="I166" s="255"/>
      <c r="J166" s="250"/>
      <c r="K166" s="250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185</v>
      </c>
      <c r="AU166" s="260" t="s">
        <v>86</v>
      </c>
      <c r="AV166" s="13" t="s">
        <v>86</v>
      </c>
      <c r="AW166" s="13" t="s">
        <v>33</v>
      </c>
      <c r="AX166" s="13" t="s">
        <v>76</v>
      </c>
      <c r="AY166" s="260" t="s">
        <v>177</v>
      </c>
    </row>
    <row r="167" s="14" customFormat="1">
      <c r="A167" s="14"/>
      <c r="B167" s="261"/>
      <c r="C167" s="262"/>
      <c r="D167" s="251" t="s">
        <v>185</v>
      </c>
      <c r="E167" s="263" t="s">
        <v>1</v>
      </c>
      <c r="F167" s="264" t="s">
        <v>187</v>
      </c>
      <c r="G167" s="262"/>
      <c r="H167" s="265">
        <v>1261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1" t="s">
        <v>185</v>
      </c>
      <c r="AU167" s="271" t="s">
        <v>86</v>
      </c>
      <c r="AV167" s="14" t="s">
        <v>184</v>
      </c>
      <c r="AW167" s="14" t="s">
        <v>33</v>
      </c>
      <c r="AX167" s="14" t="s">
        <v>84</v>
      </c>
      <c r="AY167" s="271" t="s">
        <v>177</v>
      </c>
    </row>
    <row r="168" s="12" customFormat="1" ht="22.8" customHeight="1">
      <c r="A168" s="12"/>
      <c r="B168" s="220"/>
      <c r="C168" s="221"/>
      <c r="D168" s="222" t="s">
        <v>75</v>
      </c>
      <c r="E168" s="234" t="s">
        <v>184</v>
      </c>
      <c r="F168" s="234" t="s">
        <v>303</v>
      </c>
      <c r="G168" s="221"/>
      <c r="H168" s="221"/>
      <c r="I168" s="224"/>
      <c r="J168" s="235">
        <f>BK168</f>
        <v>0</v>
      </c>
      <c r="K168" s="221"/>
      <c r="L168" s="226"/>
      <c r="M168" s="227"/>
      <c r="N168" s="228"/>
      <c r="O168" s="228"/>
      <c r="P168" s="229">
        <f>SUM(P169:P172)</f>
        <v>0</v>
      </c>
      <c r="Q168" s="228"/>
      <c r="R168" s="229">
        <f>SUM(R169:R172)</f>
        <v>0</v>
      </c>
      <c r="S168" s="228"/>
      <c r="T168" s="230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1" t="s">
        <v>84</v>
      </c>
      <c r="AT168" s="232" t="s">
        <v>75</v>
      </c>
      <c r="AU168" s="232" t="s">
        <v>84</v>
      </c>
      <c r="AY168" s="231" t="s">
        <v>177</v>
      </c>
      <c r="BK168" s="233">
        <f>SUM(BK169:BK172)</f>
        <v>0</v>
      </c>
    </row>
    <row r="169" s="2" customFormat="1" ht="33" customHeight="1">
      <c r="A169" s="39"/>
      <c r="B169" s="40"/>
      <c r="C169" s="236" t="s">
        <v>184</v>
      </c>
      <c r="D169" s="236" t="s">
        <v>179</v>
      </c>
      <c r="E169" s="237" t="s">
        <v>1101</v>
      </c>
      <c r="F169" s="238" t="s">
        <v>1102</v>
      </c>
      <c r="G169" s="239" t="s">
        <v>227</v>
      </c>
      <c r="H169" s="240">
        <v>1261</v>
      </c>
      <c r="I169" s="241"/>
      <c r="J169" s="242">
        <f>ROUND(I169*H169,2)</f>
        <v>0</v>
      </c>
      <c r="K169" s="238" t="s">
        <v>183</v>
      </c>
      <c r="L169" s="45"/>
      <c r="M169" s="243" t="s">
        <v>1</v>
      </c>
      <c r="N169" s="244" t="s">
        <v>41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184</v>
      </c>
      <c r="AT169" s="247" t="s">
        <v>179</v>
      </c>
      <c r="AU169" s="247" t="s">
        <v>86</v>
      </c>
      <c r="AY169" s="18" t="s">
        <v>177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84</v>
      </c>
      <c r="BK169" s="248">
        <f>ROUND(I169*H169,2)</f>
        <v>0</v>
      </c>
      <c r="BL169" s="18" t="s">
        <v>184</v>
      </c>
      <c r="BM169" s="247" t="s">
        <v>217</v>
      </c>
    </row>
    <row r="170" s="15" customFormat="1">
      <c r="A170" s="15"/>
      <c r="B170" s="272"/>
      <c r="C170" s="273"/>
      <c r="D170" s="251" t="s">
        <v>185</v>
      </c>
      <c r="E170" s="274" t="s">
        <v>1</v>
      </c>
      <c r="F170" s="275" t="s">
        <v>1370</v>
      </c>
      <c r="G170" s="273"/>
      <c r="H170" s="274" t="s">
        <v>1</v>
      </c>
      <c r="I170" s="276"/>
      <c r="J170" s="273"/>
      <c r="K170" s="273"/>
      <c r="L170" s="277"/>
      <c r="M170" s="278"/>
      <c r="N170" s="279"/>
      <c r="O170" s="279"/>
      <c r="P170" s="279"/>
      <c r="Q170" s="279"/>
      <c r="R170" s="279"/>
      <c r="S170" s="279"/>
      <c r="T170" s="28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1" t="s">
        <v>185</v>
      </c>
      <c r="AU170" s="281" t="s">
        <v>86</v>
      </c>
      <c r="AV170" s="15" t="s">
        <v>84</v>
      </c>
      <c r="AW170" s="15" t="s">
        <v>33</v>
      </c>
      <c r="AX170" s="15" t="s">
        <v>76</v>
      </c>
      <c r="AY170" s="281" t="s">
        <v>177</v>
      </c>
    </row>
    <row r="171" s="13" customFormat="1">
      <c r="A171" s="13"/>
      <c r="B171" s="249"/>
      <c r="C171" s="250"/>
      <c r="D171" s="251" t="s">
        <v>185</v>
      </c>
      <c r="E171" s="252" t="s">
        <v>1</v>
      </c>
      <c r="F171" s="253" t="s">
        <v>1371</v>
      </c>
      <c r="G171" s="250"/>
      <c r="H171" s="254">
        <v>1261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185</v>
      </c>
      <c r="AU171" s="260" t="s">
        <v>86</v>
      </c>
      <c r="AV171" s="13" t="s">
        <v>86</v>
      </c>
      <c r="AW171" s="13" t="s">
        <v>33</v>
      </c>
      <c r="AX171" s="13" t="s">
        <v>76</v>
      </c>
      <c r="AY171" s="260" t="s">
        <v>177</v>
      </c>
    </row>
    <row r="172" s="14" customFormat="1">
      <c r="A172" s="14"/>
      <c r="B172" s="261"/>
      <c r="C172" s="262"/>
      <c r="D172" s="251" t="s">
        <v>185</v>
      </c>
      <c r="E172" s="263" t="s">
        <v>1</v>
      </c>
      <c r="F172" s="264" t="s">
        <v>187</v>
      </c>
      <c r="G172" s="262"/>
      <c r="H172" s="265">
        <v>1261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185</v>
      </c>
      <c r="AU172" s="271" t="s">
        <v>86</v>
      </c>
      <c r="AV172" s="14" t="s">
        <v>184</v>
      </c>
      <c r="AW172" s="14" t="s">
        <v>33</v>
      </c>
      <c r="AX172" s="14" t="s">
        <v>84</v>
      </c>
      <c r="AY172" s="271" t="s">
        <v>177</v>
      </c>
    </row>
    <row r="173" s="12" customFormat="1" ht="22.8" customHeight="1">
      <c r="A173" s="12"/>
      <c r="B173" s="220"/>
      <c r="C173" s="221"/>
      <c r="D173" s="222" t="s">
        <v>75</v>
      </c>
      <c r="E173" s="234" t="s">
        <v>202</v>
      </c>
      <c r="F173" s="234" t="s">
        <v>1110</v>
      </c>
      <c r="G173" s="221"/>
      <c r="H173" s="221"/>
      <c r="I173" s="224"/>
      <c r="J173" s="235">
        <f>BK173</f>
        <v>0</v>
      </c>
      <c r="K173" s="221"/>
      <c r="L173" s="226"/>
      <c r="M173" s="227"/>
      <c r="N173" s="228"/>
      <c r="O173" s="228"/>
      <c r="P173" s="229">
        <f>SUM(P174:P184)</f>
        <v>0</v>
      </c>
      <c r="Q173" s="228"/>
      <c r="R173" s="229">
        <f>SUM(R174:R184)</f>
        <v>0</v>
      </c>
      <c r="S173" s="228"/>
      <c r="T173" s="230">
        <f>SUM(T174:T184)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1" t="s">
        <v>84</v>
      </c>
      <c r="AT173" s="232" t="s">
        <v>75</v>
      </c>
      <c r="AU173" s="232" t="s">
        <v>84</v>
      </c>
      <c r="AY173" s="231" t="s">
        <v>177</v>
      </c>
      <c r="BK173" s="233">
        <f>SUM(BK174:BK184)</f>
        <v>0</v>
      </c>
    </row>
    <row r="174" s="2" customFormat="1" ht="21.75" customHeight="1">
      <c r="A174" s="39"/>
      <c r="B174" s="40"/>
      <c r="C174" s="236" t="s">
        <v>84</v>
      </c>
      <c r="D174" s="236" t="s">
        <v>179</v>
      </c>
      <c r="E174" s="237" t="s">
        <v>1372</v>
      </c>
      <c r="F174" s="238" t="s">
        <v>1373</v>
      </c>
      <c r="G174" s="239" t="s">
        <v>227</v>
      </c>
      <c r="H174" s="240">
        <v>1261</v>
      </c>
      <c r="I174" s="241"/>
      <c r="J174" s="242">
        <f>ROUND(I174*H174,2)</f>
        <v>0</v>
      </c>
      <c r="K174" s="238" t="s">
        <v>183</v>
      </c>
      <c r="L174" s="45"/>
      <c r="M174" s="243" t="s">
        <v>1</v>
      </c>
      <c r="N174" s="244" t="s">
        <v>41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184</v>
      </c>
      <c r="AT174" s="247" t="s">
        <v>179</v>
      </c>
      <c r="AU174" s="247" t="s">
        <v>86</v>
      </c>
      <c r="AY174" s="18" t="s">
        <v>177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84</v>
      </c>
      <c r="BK174" s="248">
        <f>ROUND(I174*H174,2)</f>
        <v>0</v>
      </c>
      <c r="BL174" s="18" t="s">
        <v>184</v>
      </c>
      <c r="BM174" s="247" t="s">
        <v>222</v>
      </c>
    </row>
    <row r="175" s="15" customFormat="1">
      <c r="A175" s="15"/>
      <c r="B175" s="272"/>
      <c r="C175" s="273"/>
      <c r="D175" s="251" t="s">
        <v>185</v>
      </c>
      <c r="E175" s="274" t="s">
        <v>1</v>
      </c>
      <c r="F175" s="275" t="s">
        <v>1374</v>
      </c>
      <c r="G175" s="273"/>
      <c r="H175" s="274" t="s">
        <v>1</v>
      </c>
      <c r="I175" s="276"/>
      <c r="J175" s="273"/>
      <c r="K175" s="273"/>
      <c r="L175" s="277"/>
      <c r="M175" s="278"/>
      <c r="N175" s="279"/>
      <c r="O175" s="279"/>
      <c r="P175" s="279"/>
      <c r="Q175" s="279"/>
      <c r="R175" s="279"/>
      <c r="S175" s="279"/>
      <c r="T175" s="28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1" t="s">
        <v>185</v>
      </c>
      <c r="AU175" s="281" t="s">
        <v>86</v>
      </c>
      <c r="AV175" s="15" t="s">
        <v>84</v>
      </c>
      <c r="AW175" s="15" t="s">
        <v>33</v>
      </c>
      <c r="AX175" s="15" t="s">
        <v>76</v>
      </c>
      <c r="AY175" s="281" t="s">
        <v>177</v>
      </c>
    </row>
    <row r="176" s="13" customFormat="1">
      <c r="A176" s="13"/>
      <c r="B176" s="249"/>
      <c r="C176" s="250"/>
      <c r="D176" s="251" t="s">
        <v>185</v>
      </c>
      <c r="E176" s="252" t="s">
        <v>1</v>
      </c>
      <c r="F176" s="253" t="s">
        <v>1375</v>
      </c>
      <c r="G176" s="250"/>
      <c r="H176" s="254">
        <v>1261</v>
      </c>
      <c r="I176" s="255"/>
      <c r="J176" s="250"/>
      <c r="K176" s="250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185</v>
      </c>
      <c r="AU176" s="260" t="s">
        <v>86</v>
      </c>
      <c r="AV176" s="13" t="s">
        <v>86</v>
      </c>
      <c r="AW176" s="13" t="s">
        <v>33</v>
      </c>
      <c r="AX176" s="13" t="s">
        <v>76</v>
      </c>
      <c r="AY176" s="260" t="s">
        <v>177</v>
      </c>
    </row>
    <row r="177" s="14" customFormat="1">
      <c r="A177" s="14"/>
      <c r="B177" s="261"/>
      <c r="C177" s="262"/>
      <c r="D177" s="251" t="s">
        <v>185</v>
      </c>
      <c r="E177" s="263" t="s">
        <v>1</v>
      </c>
      <c r="F177" s="264" t="s">
        <v>187</v>
      </c>
      <c r="G177" s="262"/>
      <c r="H177" s="265">
        <v>1261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185</v>
      </c>
      <c r="AU177" s="271" t="s">
        <v>86</v>
      </c>
      <c r="AV177" s="14" t="s">
        <v>184</v>
      </c>
      <c r="AW177" s="14" t="s">
        <v>33</v>
      </c>
      <c r="AX177" s="14" t="s">
        <v>84</v>
      </c>
      <c r="AY177" s="271" t="s">
        <v>177</v>
      </c>
    </row>
    <row r="178" s="2" customFormat="1" ht="55.5" customHeight="1">
      <c r="A178" s="39"/>
      <c r="B178" s="40"/>
      <c r="C178" s="236" t="s">
        <v>86</v>
      </c>
      <c r="D178" s="236" t="s">
        <v>179</v>
      </c>
      <c r="E178" s="237" t="s">
        <v>1376</v>
      </c>
      <c r="F178" s="238" t="s">
        <v>1377</v>
      </c>
      <c r="G178" s="239" t="s">
        <v>227</v>
      </c>
      <c r="H178" s="240">
        <v>1261</v>
      </c>
      <c r="I178" s="241"/>
      <c r="J178" s="242">
        <f>ROUND(I178*H178,2)</f>
        <v>0</v>
      </c>
      <c r="K178" s="238" t="s">
        <v>183</v>
      </c>
      <c r="L178" s="45"/>
      <c r="M178" s="243" t="s">
        <v>1</v>
      </c>
      <c r="N178" s="244" t="s">
        <v>41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184</v>
      </c>
      <c r="AT178" s="247" t="s">
        <v>179</v>
      </c>
      <c r="AU178" s="247" t="s">
        <v>86</v>
      </c>
      <c r="AY178" s="18" t="s">
        <v>177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84</v>
      </c>
      <c r="BK178" s="248">
        <f>ROUND(I178*H178,2)</f>
        <v>0</v>
      </c>
      <c r="BL178" s="18" t="s">
        <v>184</v>
      </c>
      <c r="BM178" s="247" t="s">
        <v>228</v>
      </c>
    </row>
    <row r="179" s="15" customFormat="1">
      <c r="A179" s="15"/>
      <c r="B179" s="272"/>
      <c r="C179" s="273"/>
      <c r="D179" s="251" t="s">
        <v>185</v>
      </c>
      <c r="E179" s="274" t="s">
        <v>1</v>
      </c>
      <c r="F179" s="275" t="s">
        <v>1378</v>
      </c>
      <c r="G179" s="273"/>
      <c r="H179" s="274" t="s">
        <v>1</v>
      </c>
      <c r="I179" s="276"/>
      <c r="J179" s="273"/>
      <c r="K179" s="273"/>
      <c r="L179" s="277"/>
      <c r="M179" s="278"/>
      <c r="N179" s="279"/>
      <c r="O179" s="279"/>
      <c r="P179" s="279"/>
      <c r="Q179" s="279"/>
      <c r="R179" s="279"/>
      <c r="S179" s="279"/>
      <c r="T179" s="28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1" t="s">
        <v>185</v>
      </c>
      <c r="AU179" s="281" t="s">
        <v>86</v>
      </c>
      <c r="AV179" s="15" t="s">
        <v>84</v>
      </c>
      <c r="AW179" s="15" t="s">
        <v>33</v>
      </c>
      <c r="AX179" s="15" t="s">
        <v>76</v>
      </c>
      <c r="AY179" s="281" t="s">
        <v>177</v>
      </c>
    </row>
    <row r="180" s="13" customFormat="1">
      <c r="A180" s="13"/>
      <c r="B180" s="249"/>
      <c r="C180" s="250"/>
      <c r="D180" s="251" t="s">
        <v>185</v>
      </c>
      <c r="E180" s="252" t="s">
        <v>1</v>
      </c>
      <c r="F180" s="253" t="s">
        <v>1371</v>
      </c>
      <c r="G180" s="250"/>
      <c r="H180" s="254">
        <v>1261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185</v>
      </c>
      <c r="AU180" s="260" t="s">
        <v>86</v>
      </c>
      <c r="AV180" s="13" t="s">
        <v>86</v>
      </c>
      <c r="AW180" s="13" t="s">
        <v>33</v>
      </c>
      <c r="AX180" s="13" t="s">
        <v>76</v>
      </c>
      <c r="AY180" s="260" t="s">
        <v>177</v>
      </c>
    </row>
    <row r="181" s="14" customFormat="1">
      <c r="A181" s="14"/>
      <c r="B181" s="261"/>
      <c r="C181" s="262"/>
      <c r="D181" s="251" t="s">
        <v>185</v>
      </c>
      <c r="E181" s="263" t="s">
        <v>1</v>
      </c>
      <c r="F181" s="264" t="s">
        <v>187</v>
      </c>
      <c r="G181" s="262"/>
      <c r="H181" s="265">
        <v>1261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185</v>
      </c>
      <c r="AU181" s="271" t="s">
        <v>86</v>
      </c>
      <c r="AV181" s="14" t="s">
        <v>184</v>
      </c>
      <c r="AW181" s="14" t="s">
        <v>33</v>
      </c>
      <c r="AX181" s="14" t="s">
        <v>84</v>
      </c>
      <c r="AY181" s="271" t="s">
        <v>177</v>
      </c>
    </row>
    <row r="182" s="2" customFormat="1" ht="16.5" customHeight="1">
      <c r="A182" s="39"/>
      <c r="B182" s="40"/>
      <c r="C182" s="293" t="s">
        <v>192</v>
      </c>
      <c r="D182" s="293" t="s">
        <v>375</v>
      </c>
      <c r="E182" s="294" t="s">
        <v>1379</v>
      </c>
      <c r="F182" s="295" t="s">
        <v>1380</v>
      </c>
      <c r="G182" s="296" t="s">
        <v>227</v>
      </c>
      <c r="H182" s="297">
        <v>1273.6099999999999</v>
      </c>
      <c r="I182" s="298"/>
      <c r="J182" s="299">
        <f>ROUND(I182*H182,2)</f>
        <v>0</v>
      </c>
      <c r="K182" s="295" t="s">
        <v>1</v>
      </c>
      <c r="L182" s="300"/>
      <c r="M182" s="301" t="s">
        <v>1</v>
      </c>
      <c r="N182" s="302" t="s">
        <v>41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198</v>
      </c>
      <c r="AT182" s="247" t="s">
        <v>375</v>
      </c>
      <c r="AU182" s="247" t="s">
        <v>86</v>
      </c>
      <c r="AY182" s="18" t="s">
        <v>177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84</v>
      </c>
      <c r="BK182" s="248">
        <f>ROUND(I182*H182,2)</f>
        <v>0</v>
      </c>
      <c r="BL182" s="18" t="s">
        <v>184</v>
      </c>
      <c r="BM182" s="247" t="s">
        <v>239</v>
      </c>
    </row>
    <row r="183" s="13" customFormat="1">
      <c r="A183" s="13"/>
      <c r="B183" s="249"/>
      <c r="C183" s="250"/>
      <c r="D183" s="251" t="s">
        <v>185</v>
      </c>
      <c r="E183" s="252" t="s">
        <v>1</v>
      </c>
      <c r="F183" s="253" t="s">
        <v>1381</v>
      </c>
      <c r="G183" s="250"/>
      <c r="H183" s="254">
        <v>1273.6099999999999</v>
      </c>
      <c r="I183" s="255"/>
      <c r="J183" s="250"/>
      <c r="K183" s="250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185</v>
      </c>
      <c r="AU183" s="260" t="s">
        <v>86</v>
      </c>
      <c r="AV183" s="13" t="s">
        <v>86</v>
      </c>
      <c r="AW183" s="13" t="s">
        <v>33</v>
      </c>
      <c r="AX183" s="13" t="s">
        <v>76</v>
      </c>
      <c r="AY183" s="260" t="s">
        <v>177</v>
      </c>
    </row>
    <row r="184" s="14" customFormat="1">
      <c r="A184" s="14"/>
      <c r="B184" s="261"/>
      <c r="C184" s="262"/>
      <c r="D184" s="251" t="s">
        <v>185</v>
      </c>
      <c r="E184" s="263" t="s">
        <v>1</v>
      </c>
      <c r="F184" s="264" t="s">
        <v>187</v>
      </c>
      <c r="G184" s="262"/>
      <c r="H184" s="265">
        <v>1273.6099999999999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1" t="s">
        <v>185</v>
      </c>
      <c r="AU184" s="271" t="s">
        <v>86</v>
      </c>
      <c r="AV184" s="14" t="s">
        <v>184</v>
      </c>
      <c r="AW184" s="14" t="s">
        <v>33</v>
      </c>
      <c r="AX184" s="14" t="s">
        <v>84</v>
      </c>
      <c r="AY184" s="271" t="s">
        <v>177</v>
      </c>
    </row>
    <row r="185" s="12" customFormat="1" ht="22.8" customHeight="1">
      <c r="A185" s="12"/>
      <c r="B185" s="220"/>
      <c r="C185" s="221"/>
      <c r="D185" s="222" t="s">
        <v>75</v>
      </c>
      <c r="E185" s="234" t="s">
        <v>219</v>
      </c>
      <c r="F185" s="234" t="s">
        <v>389</v>
      </c>
      <c r="G185" s="221"/>
      <c r="H185" s="221"/>
      <c r="I185" s="224"/>
      <c r="J185" s="235">
        <f>BK185</f>
        <v>0</v>
      </c>
      <c r="K185" s="221"/>
      <c r="L185" s="226"/>
      <c r="M185" s="227"/>
      <c r="N185" s="228"/>
      <c r="O185" s="228"/>
      <c r="P185" s="229">
        <f>SUM(P186:P191)</f>
        <v>0</v>
      </c>
      <c r="Q185" s="228"/>
      <c r="R185" s="229">
        <f>SUM(R186:R191)</f>
        <v>0</v>
      </c>
      <c r="S185" s="228"/>
      <c r="T185" s="230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1" t="s">
        <v>84</v>
      </c>
      <c r="AT185" s="232" t="s">
        <v>75</v>
      </c>
      <c r="AU185" s="232" t="s">
        <v>84</v>
      </c>
      <c r="AY185" s="231" t="s">
        <v>177</v>
      </c>
      <c r="BK185" s="233">
        <f>SUM(BK186:BK191)</f>
        <v>0</v>
      </c>
    </row>
    <row r="186" s="2" customFormat="1" ht="44.25" customHeight="1">
      <c r="A186" s="39"/>
      <c r="B186" s="40"/>
      <c r="C186" s="236" t="s">
        <v>208</v>
      </c>
      <c r="D186" s="236" t="s">
        <v>179</v>
      </c>
      <c r="E186" s="237" t="s">
        <v>1311</v>
      </c>
      <c r="F186" s="238" t="s">
        <v>1312</v>
      </c>
      <c r="G186" s="239" t="s">
        <v>429</v>
      </c>
      <c r="H186" s="240">
        <v>229.94200000000001</v>
      </c>
      <c r="I186" s="241"/>
      <c r="J186" s="242">
        <f>ROUND(I186*H186,2)</f>
        <v>0</v>
      </c>
      <c r="K186" s="238" t="s">
        <v>183</v>
      </c>
      <c r="L186" s="45"/>
      <c r="M186" s="243" t="s">
        <v>1</v>
      </c>
      <c r="N186" s="244" t="s">
        <v>41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184</v>
      </c>
      <c r="AT186" s="247" t="s">
        <v>179</v>
      </c>
      <c r="AU186" s="247" t="s">
        <v>86</v>
      </c>
      <c r="AY186" s="18" t="s">
        <v>177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84</v>
      </c>
      <c r="BK186" s="248">
        <f>ROUND(I186*H186,2)</f>
        <v>0</v>
      </c>
      <c r="BL186" s="18" t="s">
        <v>184</v>
      </c>
      <c r="BM186" s="247" t="s">
        <v>243</v>
      </c>
    </row>
    <row r="187" s="2" customFormat="1" ht="16.5" customHeight="1">
      <c r="A187" s="39"/>
      <c r="B187" s="40"/>
      <c r="C187" s="293" t="s">
        <v>244</v>
      </c>
      <c r="D187" s="293" t="s">
        <v>375</v>
      </c>
      <c r="E187" s="294" t="s">
        <v>1317</v>
      </c>
      <c r="F187" s="295" t="s">
        <v>1318</v>
      </c>
      <c r="G187" s="296" t="s">
        <v>429</v>
      </c>
      <c r="H187" s="297">
        <v>229.94200000000001</v>
      </c>
      <c r="I187" s="298"/>
      <c r="J187" s="299">
        <f>ROUND(I187*H187,2)</f>
        <v>0</v>
      </c>
      <c r="K187" s="295" t="s">
        <v>183</v>
      </c>
      <c r="L187" s="300"/>
      <c r="M187" s="301" t="s">
        <v>1</v>
      </c>
      <c r="N187" s="302" t="s">
        <v>41</v>
      </c>
      <c r="O187" s="92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198</v>
      </c>
      <c r="AT187" s="247" t="s">
        <v>375</v>
      </c>
      <c r="AU187" s="247" t="s">
        <v>86</v>
      </c>
      <c r="AY187" s="18" t="s">
        <v>177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84</v>
      </c>
      <c r="BK187" s="248">
        <f>ROUND(I187*H187,2)</f>
        <v>0</v>
      </c>
      <c r="BL187" s="18" t="s">
        <v>184</v>
      </c>
      <c r="BM187" s="247" t="s">
        <v>247</v>
      </c>
    </row>
    <row r="188" s="2" customFormat="1" ht="21.75" customHeight="1">
      <c r="A188" s="39"/>
      <c r="B188" s="40"/>
      <c r="C188" s="236" t="s">
        <v>214</v>
      </c>
      <c r="D188" s="236" t="s">
        <v>179</v>
      </c>
      <c r="E188" s="237" t="s">
        <v>1325</v>
      </c>
      <c r="F188" s="238" t="s">
        <v>1326</v>
      </c>
      <c r="G188" s="239" t="s">
        <v>182</v>
      </c>
      <c r="H188" s="240">
        <v>5.7489999999999997</v>
      </c>
      <c r="I188" s="241"/>
      <c r="J188" s="242">
        <f>ROUND(I188*H188,2)</f>
        <v>0</v>
      </c>
      <c r="K188" s="238" t="s">
        <v>183</v>
      </c>
      <c r="L188" s="45"/>
      <c r="M188" s="243" t="s">
        <v>1</v>
      </c>
      <c r="N188" s="244" t="s">
        <v>41</v>
      </c>
      <c r="O188" s="92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184</v>
      </c>
      <c r="AT188" s="247" t="s">
        <v>179</v>
      </c>
      <c r="AU188" s="247" t="s">
        <v>86</v>
      </c>
      <c r="AY188" s="18" t="s">
        <v>177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84</v>
      </c>
      <c r="BK188" s="248">
        <f>ROUND(I188*H188,2)</f>
        <v>0</v>
      </c>
      <c r="BL188" s="18" t="s">
        <v>184</v>
      </c>
      <c r="BM188" s="247" t="s">
        <v>252</v>
      </c>
    </row>
    <row r="189" s="15" customFormat="1">
      <c r="A189" s="15"/>
      <c r="B189" s="272"/>
      <c r="C189" s="273"/>
      <c r="D189" s="251" t="s">
        <v>185</v>
      </c>
      <c r="E189" s="274" t="s">
        <v>1</v>
      </c>
      <c r="F189" s="275" t="s">
        <v>1327</v>
      </c>
      <c r="G189" s="273"/>
      <c r="H189" s="274" t="s">
        <v>1</v>
      </c>
      <c r="I189" s="276"/>
      <c r="J189" s="273"/>
      <c r="K189" s="273"/>
      <c r="L189" s="277"/>
      <c r="M189" s="278"/>
      <c r="N189" s="279"/>
      <c r="O189" s="279"/>
      <c r="P189" s="279"/>
      <c r="Q189" s="279"/>
      <c r="R189" s="279"/>
      <c r="S189" s="279"/>
      <c r="T189" s="28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1" t="s">
        <v>185</v>
      </c>
      <c r="AU189" s="281" t="s">
        <v>86</v>
      </c>
      <c r="AV189" s="15" t="s">
        <v>84</v>
      </c>
      <c r="AW189" s="15" t="s">
        <v>33</v>
      </c>
      <c r="AX189" s="15" t="s">
        <v>76</v>
      </c>
      <c r="AY189" s="281" t="s">
        <v>177</v>
      </c>
    </row>
    <row r="190" s="13" customFormat="1">
      <c r="A190" s="13"/>
      <c r="B190" s="249"/>
      <c r="C190" s="250"/>
      <c r="D190" s="251" t="s">
        <v>185</v>
      </c>
      <c r="E190" s="252" t="s">
        <v>1</v>
      </c>
      <c r="F190" s="253" t="s">
        <v>1382</v>
      </c>
      <c r="G190" s="250"/>
      <c r="H190" s="254">
        <v>5.7489999999999997</v>
      </c>
      <c r="I190" s="255"/>
      <c r="J190" s="250"/>
      <c r="K190" s="250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185</v>
      </c>
      <c r="AU190" s="260" t="s">
        <v>86</v>
      </c>
      <c r="AV190" s="13" t="s">
        <v>86</v>
      </c>
      <c r="AW190" s="13" t="s">
        <v>33</v>
      </c>
      <c r="AX190" s="13" t="s">
        <v>76</v>
      </c>
      <c r="AY190" s="260" t="s">
        <v>177</v>
      </c>
    </row>
    <row r="191" s="14" customFormat="1">
      <c r="A191" s="14"/>
      <c r="B191" s="261"/>
      <c r="C191" s="262"/>
      <c r="D191" s="251" t="s">
        <v>185</v>
      </c>
      <c r="E191" s="263" t="s">
        <v>1</v>
      </c>
      <c r="F191" s="264" t="s">
        <v>187</v>
      </c>
      <c r="G191" s="262"/>
      <c r="H191" s="265">
        <v>5.7489999999999997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185</v>
      </c>
      <c r="AU191" s="271" t="s">
        <v>86</v>
      </c>
      <c r="AV191" s="14" t="s">
        <v>184</v>
      </c>
      <c r="AW191" s="14" t="s">
        <v>33</v>
      </c>
      <c r="AX191" s="14" t="s">
        <v>84</v>
      </c>
      <c r="AY191" s="271" t="s">
        <v>177</v>
      </c>
    </row>
    <row r="192" s="12" customFormat="1" ht="22.8" customHeight="1">
      <c r="A192" s="12"/>
      <c r="B192" s="220"/>
      <c r="C192" s="221"/>
      <c r="D192" s="222" t="s">
        <v>75</v>
      </c>
      <c r="E192" s="234" t="s">
        <v>1195</v>
      </c>
      <c r="F192" s="234" t="s">
        <v>1196</v>
      </c>
      <c r="G192" s="221"/>
      <c r="H192" s="221"/>
      <c r="I192" s="224"/>
      <c r="J192" s="235">
        <f>BK192</f>
        <v>0</v>
      </c>
      <c r="K192" s="221"/>
      <c r="L192" s="226"/>
      <c r="M192" s="227"/>
      <c r="N192" s="228"/>
      <c r="O192" s="228"/>
      <c r="P192" s="229">
        <f>SUM(P193:P205)</f>
        <v>0</v>
      </c>
      <c r="Q192" s="228"/>
      <c r="R192" s="229">
        <f>SUM(R193:R205)</f>
        <v>0</v>
      </c>
      <c r="S192" s="228"/>
      <c r="T192" s="230">
        <f>SUM(T193:T205)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1" t="s">
        <v>84</v>
      </c>
      <c r="AT192" s="232" t="s">
        <v>75</v>
      </c>
      <c r="AU192" s="232" t="s">
        <v>84</v>
      </c>
      <c r="AY192" s="231" t="s">
        <v>177</v>
      </c>
      <c r="BK192" s="233">
        <f>SUM(BK193:BK205)</f>
        <v>0</v>
      </c>
    </row>
    <row r="193" s="2" customFormat="1" ht="33" customHeight="1">
      <c r="A193" s="39"/>
      <c r="B193" s="40"/>
      <c r="C193" s="236" t="s">
        <v>8</v>
      </c>
      <c r="D193" s="236" t="s">
        <v>179</v>
      </c>
      <c r="E193" s="237" t="s">
        <v>1197</v>
      </c>
      <c r="F193" s="238" t="s">
        <v>1198</v>
      </c>
      <c r="G193" s="239" t="s">
        <v>242</v>
      </c>
      <c r="H193" s="240">
        <v>1149.539</v>
      </c>
      <c r="I193" s="241"/>
      <c r="J193" s="242">
        <f>ROUND(I193*H193,2)</f>
        <v>0</v>
      </c>
      <c r="K193" s="238" t="s">
        <v>183</v>
      </c>
      <c r="L193" s="45"/>
      <c r="M193" s="243" t="s">
        <v>1</v>
      </c>
      <c r="N193" s="244" t="s">
        <v>41</v>
      </c>
      <c r="O193" s="92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7" t="s">
        <v>184</v>
      </c>
      <c r="AT193" s="247" t="s">
        <v>179</v>
      </c>
      <c r="AU193" s="247" t="s">
        <v>86</v>
      </c>
      <c r="AY193" s="18" t="s">
        <v>177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8" t="s">
        <v>84</v>
      </c>
      <c r="BK193" s="248">
        <f>ROUND(I193*H193,2)</f>
        <v>0</v>
      </c>
      <c r="BL193" s="18" t="s">
        <v>184</v>
      </c>
      <c r="BM193" s="247" t="s">
        <v>257</v>
      </c>
    </row>
    <row r="194" s="15" customFormat="1">
      <c r="A194" s="15"/>
      <c r="B194" s="272"/>
      <c r="C194" s="273"/>
      <c r="D194" s="251" t="s">
        <v>185</v>
      </c>
      <c r="E194" s="274" t="s">
        <v>1</v>
      </c>
      <c r="F194" s="275" t="s">
        <v>1383</v>
      </c>
      <c r="G194" s="273"/>
      <c r="H194" s="274" t="s">
        <v>1</v>
      </c>
      <c r="I194" s="276"/>
      <c r="J194" s="273"/>
      <c r="K194" s="273"/>
      <c r="L194" s="277"/>
      <c r="M194" s="278"/>
      <c r="N194" s="279"/>
      <c r="O194" s="279"/>
      <c r="P194" s="279"/>
      <c r="Q194" s="279"/>
      <c r="R194" s="279"/>
      <c r="S194" s="279"/>
      <c r="T194" s="28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1" t="s">
        <v>185</v>
      </c>
      <c r="AU194" s="281" t="s">
        <v>86</v>
      </c>
      <c r="AV194" s="15" t="s">
        <v>84</v>
      </c>
      <c r="AW194" s="15" t="s">
        <v>33</v>
      </c>
      <c r="AX194" s="15" t="s">
        <v>76</v>
      </c>
      <c r="AY194" s="281" t="s">
        <v>177</v>
      </c>
    </row>
    <row r="195" s="13" customFormat="1">
      <c r="A195" s="13"/>
      <c r="B195" s="249"/>
      <c r="C195" s="250"/>
      <c r="D195" s="251" t="s">
        <v>185</v>
      </c>
      <c r="E195" s="252" t="s">
        <v>1</v>
      </c>
      <c r="F195" s="253" t="s">
        <v>1384</v>
      </c>
      <c r="G195" s="250"/>
      <c r="H195" s="254">
        <v>1149.539</v>
      </c>
      <c r="I195" s="255"/>
      <c r="J195" s="250"/>
      <c r="K195" s="250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185</v>
      </c>
      <c r="AU195" s="260" t="s">
        <v>86</v>
      </c>
      <c r="AV195" s="13" t="s">
        <v>86</v>
      </c>
      <c r="AW195" s="13" t="s">
        <v>33</v>
      </c>
      <c r="AX195" s="13" t="s">
        <v>76</v>
      </c>
      <c r="AY195" s="260" t="s">
        <v>177</v>
      </c>
    </row>
    <row r="196" s="14" customFormat="1">
      <c r="A196" s="14"/>
      <c r="B196" s="261"/>
      <c r="C196" s="262"/>
      <c r="D196" s="251" t="s">
        <v>185</v>
      </c>
      <c r="E196" s="263" t="s">
        <v>1</v>
      </c>
      <c r="F196" s="264" t="s">
        <v>187</v>
      </c>
      <c r="G196" s="262"/>
      <c r="H196" s="265">
        <v>1149.539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1" t="s">
        <v>185</v>
      </c>
      <c r="AU196" s="271" t="s">
        <v>86</v>
      </c>
      <c r="AV196" s="14" t="s">
        <v>184</v>
      </c>
      <c r="AW196" s="14" t="s">
        <v>33</v>
      </c>
      <c r="AX196" s="14" t="s">
        <v>84</v>
      </c>
      <c r="AY196" s="271" t="s">
        <v>177</v>
      </c>
    </row>
    <row r="197" s="2" customFormat="1" ht="33" customHeight="1">
      <c r="A197" s="39"/>
      <c r="B197" s="40"/>
      <c r="C197" s="236" t="s">
        <v>217</v>
      </c>
      <c r="D197" s="236" t="s">
        <v>179</v>
      </c>
      <c r="E197" s="237" t="s">
        <v>1199</v>
      </c>
      <c r="F197" s="238" t="s">
        <v>1200</v>
      </c>
      <c r="G197" s="239" t="s">
        <v>242</v>
      </c>
      <c r="H197" s="240">
        <v>22990.779999999999</v>
      </c>
      <c r="I197" s="241"/>
      <c r="J197" s="242">
        <f>ROUND(I197*H197,2)</f>
        <v>0</v>
      </c>
      <c r="K197" s="238" t="s">
        <v>183</v>
      </c>
      <c r="L197" s="45"/>
      <c r="M197" s="243" t="s">
        <v>1</v>
      </c>
      <c r="N197" s="244" t="s">
        <v>41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184</v>
      </c>
      <c r="AT197" s="247" t="s">
        <v>179</v>
      </c>
      <c r="AU197" s="247" t="s">
        <v>86</v>
      </c>
      <c r="AY197" s="18" t="s">
        <v>177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84</v>
      </c>
      <c r="BK197" s="248">
        <f>ROUND(I197*H197,2)</f>
        <v>0</v>
      </c>
      <c r="BL197" s="18" t="s">
        <v>184</v>
      </c>
      <c r="BM197" s="247" t="s">
        <v>260</v>
      </c>
    </row>
    <row r="198" s="13" customFormat="1">
      <c r="A198" s="13"/>
      <c r="B198" s="249"/>
      <c r="C198" s="250"/>
      <c r="D198" s="251" t="s">
        <v>185</v>
      </c>
      <c r="E198" s="252" t="s">
        <v>1</v>
      </c>
      <c r="F198" s="253" t="s">
        <v>1385</v>
      </c>
      <c r="G198" s="250"/>
      <c r="H198" s="254">
        <v>22990.779999999999</v>
      </c>
      <c r="I198" s="255"/>
      <c r="J198" s="250"/>
      <c r="K198" s="250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185</v>
      </c>
      <c r="AU198" s="260" t="s">
        <v>86</v>
      </c>
      <c r="AV198" s="13" t="s">
        <v>86</v>
      </c>
      <c r="AW198" s="13" t="s">
        <v>33</v>
      </c>
      <c r="AX198" s="13" t="s">
        <v>76</v>
      </c>
      <c r="AY198" s="260" t="s">
        <v>177</v>
      </c>
    </row>
    <row r="199" s="14" customFormat="1">
      <c r="A199" s="14"/>
      <c r="B199" s="261"/>
      <c r="C199" s="262"/>
      <c r="D199" s="251" t="s">
        <v>185</v>
      </c>
      <c r="E199" s="263" t="s">
        <v>1</v>
      </c>
      <c r="F199" s="264" t="s">
        <v>187</v>
      </c>
      <c r="G199" s="262"/>
      <c r="H199" s="265">
        <v>22990.779999999999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1" t="s">
        <v>185</v>
      </c>
      <c r="AU199" s="271" t="s">
        <v>86</v>
      </c>
      <c r="AV199" s="14" t="s">
        <v>184</v>
      </c>
      <c r="AW199" s="14" t="s">
        <v>33</v>
      </c>
      <c r="AX199" s="14" t="s">
        <v>84</v>
      </c>
      <c r="AY199" s="271" t="s">
        <v>177</v>
      </c>
    </row>
    <row r="200" s="2" customFormat="1" ht="33" customHeight="1">
      <c r="A200" s="39"/>
      <c r="B200" s="40"/>
      <c r="C200" s="236" t="s">
        <v>228</v>
      </c>
      <c r="D200" s="236" t="s">
        <v>179</v>
      </c>
      <c r="E200" s="237" t="s">
        <v>1204</v>
      </c>
      <c r="F200" s="238" t="s">
        <v>1205</v>
      </c>
      <c r="G200" s="239" t="s">
        <v>242</v>
      </c>
      <c r="H200" s="240">
        <v>557.74000000000001</v>
      </c>
      <c r="I200" s="241"/>
      <c r="J200" s="242">
        <f>ROUND(I200*H200,2)</f>
        <v>0</v>
      </c>
      <c r="K200" s="238" t="s">
        <v>183</v>
      </c>
      <c r="L200" s="45"/>
      <c r="M200" s="243" t="s">
        <v>1</v>
      </c>
      <c r="N200" s="244" t="s">
        <v>41</v>
      </c>
      <c r="O200" s="92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7" t="s">
        <v>184</v>
      </c>
      <c r="AT200" s="247" t="s">
        <v>179</v>
      </c>
      <c r="AU200" s="247" t="s">
        <v>86</v>
      </c>
      <c r="AY200" s="18" t="s">
        <v>177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" t="s">
        <v>84</v>
      </c>
      <c r="BK200" s="248">
        <f>ROUND(I200*H200,2)</f>
        <v>0</v>
      </c>
      <c r="BL200" s="18" t="s">
        <v>184</v>
      </c>
      <c r="BM200" s="247" t="s">
        <v>266</v>
      </c>
    </row>
    <row r="201" s="13" customFormat="1">
      <c r="A201" s="13"/>
      <c r="B201" s="249"/>
      <c r="C201" s="250"/>
      <c r="D201" s="251" t="s">
        <v>185</v>
      </c>
      <c r="E201" s="252" t="s">
        <v>1</v>
      </c>
      <c r="F201" s="253" t="s">
        <v>1386</v>
      </c>
      <c r="G201" s="250"/>
      <c r="H201" s="254">
        <v>557.74000000000001</v>
      </c>
      <c r="I201" s="255"/>
      <c r="J201" s="250"/>
      <c r="K201" s="250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185</v>
      </c>
      <c r="AU201" s="260" t="s">
        <v>86</v>
      </c>
      <c r="AV201" s="13" t="s">
        <v>86</v>
      </c>
      <c r="AW201" s="13" t="s">
        <v>33</v>
      </c>
      <c r="AX201" s="13" t="s">
        <v>76</v>
      </c>
      <c r="AY201" s="260" t="s">
        <v>177</v>
      </c>
    </row>
    <row r="202" s="14" customFormat="1">
      <c r="A202" s="14"/>
      <c r="B202" s="261"/>
      <c r="C202" s="262"/>
      <c r="D202" s="251" t="s">
        <v>185</v>
      </c>
      <c r="E202" s="263" t="s">
        <v>1</v>
      </c>
      <c r="F202" s="264" t="s">
        <v>187</v>
      </c>
      <c r="G202" s="262"/>
      <c r="H202" s="265">
        <v>557.74000000000001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185</v>
      </c>
      <c r="AU202" s="271" t="s">
        <v>86</v>
      </c>
      <c r="AV202" s="14" t="s">
        <v>184</v>
      </c>
      <c r="AW202" s="14" t="s">
        <v>33</v>
      </c>
      <c r="AX202" s="14" t="s">
        <v>84</v>
      </c>
      <c r="AY202" s="271" t="s">
        <v>177</v>
      </c>
    </row>
    <row r="203" s="2" customFormat="1" ht="33" customHeight="1">
      <c r="A203" s="39"/>
      <c r="B203" s="40"/>
      <c r="C203" s="236" t="s">
        <v>7</v>
      </c>
      <c r="D203" s="236" t="s">
        <v>179</v>
      </c>
      <c r="E203" s="237" t="s">
        <v>1206</v>
      </c>
      <c r="F203" s="238" t="s">
        <v>1083</v>
      </c>
      <c r="G203" s="239" t="s">
        <v>242</v>
      </c>
      <c r="H203" s="240">
        <v>511.85000000000002</v>
      </c>
      <c r="I203" s="241"/>
      <c r="J203" s="242">
        <f>ROUND(I203*H203,2)</f>
        <v>0</v>
      </c>
      <c r="K203" s="238" t="s">
        <v>183</v>
      </c>
      <c r="L203" s="45"/>
      <c r="M203" s="243" t="s">
        <v>1</v>
      </c>
      <c r="N203" s="244" t="s">
        <v>41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184</v>
      </c>
      <c r="AT203" s="247" t="s">
        <v>179</v>
      </c>
      <c r="AU203" s="247" t="s">
        <v>86</v>
      </c>
      <c r="AY203" s="18" t="s">
        <v>177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84</v>
      </c>
      <c r="BK203" s="248">
        <f>ROUND(I203*H203,2)</f>
        <v>0</v>
      </c>
      <c r="BL203" s="18" t="s">
        <v>184</v>
      </c>
      <c r="BM203" s="247" t="s">
        <v>271</v>
      </c>
    </row>
    <row r="204" s="13" customFormat="1">
      <c r="A204" s="13"/>
      <c r="B204" s="249"/>
      <c r="C204" s="250"/>
      <c r="D204" s="251" t="s">
        <v>185</v>
      </c>
      <c r="E204" s="252" t="s">
        <v>1</v>
      </c>
      <c r="F204" s="253" t="s">
        <v>1387</v>
      </c>
      <c r="G204" s="250"/>
      <c r="H204" s="254">
        <v>511.85000000000002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185</v>
      </c>
      <c r="AU204" s="260" t="s">
        <v>86</v>
      </c>
      <c r="AV204" s="13" t="s">
        <v>86</v>
      </c>
      <c r="AW204" s="13" t="s">
        <v>33</v>
      </c>
      <c r="AX204" s="13" t="s">
        <v>76</v>
      </c>
      <c r="AY204" s="260" t="s">
        <v>177</v>
      </c>
    </row>
    <row r="205" s="14" customFormat="1">
      <c r="A205" s="14"/>
      <c r="B205" s="261"/>
      <c r="C205" s="262"/>
      <c r="D205" s="251" t="s">
        <v>185</v>
      </c>
      <c r="E205" s="263" t="s">
        <v>1</v>
      </c>
      <c r="F205" s="264" t="s">
        <v>187</v>
      </c>
      <c r="G205" s="262"/>
      <c r="H205" s="265">
        <v>511.85000000000002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185</v>
      </c>
      <c r="AU205" s="271" t="s">
        <v>86</v>
      </c>
      <c r="AV205" s="14" t="s">
        <v>184</v>
      </c>
      <c r="AW205" s="14" t="s">
        <v>33</v>
      </c>
      <c r="AX205" s="14" t="s">
        <v>84</v>
      </c>
      <c r="AY205" s="271" t="s">
        <v>177</v>
      </c>
    </row>
    <row r="206" s="12" customFormat="1" ht="22.8" customHeight="1">
      <c r="A206" s="12"/>
      <c r="B206" s="220"/>
      <c r="C206" s="221"/>
      <c r="D206" s="222" t="s">
        <v>75</v>
      </c>
      <c r="E206" s="234" t="s">
        <v>712</v>
      </c>
      <c r="F206" s="234" t="s">
        <v>713</v>
      </c>
      <c r="G206" s="221"/>
      <c r="H206" s="221"/>
      <c r="I206" s="224"/>
      <c r="J206" s="235">
        <f>BK206</f>
        <v>0</v>
      </c>
      <c r="K206" s="221"/>
      <c r="L206" s="226"/>
      <c r="M206" s="227"/>
      <c r="N206" s="228"/>
      <c r="O206" s="228"/>
      <c r="P206" s="229">
        <f>SUM(P207:P209)</f>
        <v>0</v>
      </c>
      <c r="Q206" s="228"/>
      <c r="R206" s="229">
        <f>SUM(R207:R209)</f>
        <v>0</v>
      </c>
      <c r="S206" s="228"/>
      <c r="T206" s="230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1" t="s">
        <v>84</v>
      </c>
      <c r="AT206" s="232" t="s">
        <v>75</v>
      </c>
      <c r="AU206" s="232" t="s">
        <v>84</v>
      </c>
      <c r="AY206" s="231" t="s">
        <v>177</v>
      </c>
      <c r="BK206" s="233">
        <f>SUM(BK207:BK209)</f>
        <v>0</v>
      </c>
    </row>
    <row r="207" s="2" customFormat="1" ht="33" customHeight="1">
      <c r="A207" s="39"/>
      <c r="B207" s="40"/>
      <c r="C207" s="236" t="s">
        <v>239</v>
      </c>
      <c r="D207" s="236" t="s">
        <v>179</v>
      </c>
      <c r="E207" s="237" t="s">
        <v>1347</v>
      </c>
      <c r="F207" s="238" t="s">
        <v>1348</v>
      </c>
      <c r="G207" s="239" t="s">
        <v>242</v>
      </c>
      <c r="H207" s="240">
        <v>1077.5840000000001</v>
      </c>
      <c r="I207" s="241"/>
      <c r="J207" s="242">
        <f>ROUND(I207*H207,2)</f>
        <v>0</v>
      </c>
      <c r="K207" s="238" t="s">
        <v>183</v>
      </c>
      <c r="L207" s="45"/>
      <c r="M207" s="243" t="s">
        <v>1</v>
      </c>
      <c r="N207" s="244" t="s">
        <v>41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184</v>
      </c>
      <c r="AT207" s="247" t="s">
        <v>179</v>
      </c>
      <c r="AU207" s="247" t="s">
        <v>86</v>
      </c>
      <c r="AY207" s="18" t="s">
        <v>177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84</v>
      </c>
      <c r="BK207" s="248">
        <f>ROUND(I207*H207,2)</f>
        <v>0</v>
      </c>
      <c r="BL207" s="18" t="s">
        <v>184</v>
      </c>
      <c r="BM207" s="247" t="s">
        <v>276</v>
      </c>
    </row>
    <row r="208" s="2" customFormat="1" ht="33" customHeight="1">
      <c r="A208" s="39"/>
      <c r="B208" s="40"/>
      <c r="C208" s="236" t="s">
        <v>297</v>
      </c>
      <c r="D208" s="236" t="s">
        <v>179</v>
      </c>
      <c r="E208" s="237" t="s">
        <v>1349</v>
      </c>
      <c r="F208" s="238" t="s">
        <v>1350</v>
      </c>
      <c r="G208" s="239" t="s">
        <v>242</v>
      </c>
      <c r="H208" s="240">
        <v>1077.5840000000001</v>
      </c>
      <c r="I208" s="241"/>
      <c r="J208" s="242">
        <f>ROUND(I208*H208,2)</f>
        <v>0</v>
      </c>
      <c r="K208" s="238" t="s">
        <v>183</v>
      </c>
      <c r="L208" s="45"/>
      <c r="M208" s="243" t="s">
        <v>1</v>
      </c>
      <c r="N208" s="244" t="s">
        <v>41</v>
      </c>
      <c r="O208" s="92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184</v>
      </c>
      <c r="AT208" s="247" t="s">
        <v>179</v>
      </c>
      <c r="AU208" s="247" t="s">
        <v>86</v>
      </c>
      <c r="AY208" s="18" t="s">
        <v>177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84</v>
      </c>
      <c r="BK208" s="248">
        <f>ROUND(I208*H208,2)</f>
        <v>0</v>
      </c>
      <c r="BL208" s="18" t="s">
        <v>184</v>
      </c>
      <c r="BM208" s="247" t="s">
        <v>289</v>
      </c>
    </row>
    <row r="209" s="2" customFormat="1" ht="33" customHeight="1">
      <c r="A209" s="39"/>
      <c r="B209" s="40"/>
      <c r="C209" s="236" t="s">
        <v>243</v>
      </c>
      <c r="D209" s="236" t="s">
        <v>179</v>
      </c>
      <c r="E209" s="237" t="s">
        <v>1351</v>
      </c>
      <c r="F209" s="238" t="s">
        <v>1352</v>
      </c>
      <c r="G209" s="239" t="s">
        <v>242</v>
      </c>
      <c r="H209" s="240">
        <v>186</v>
      </c>
      <c r="I209" s="241"/>
      <c r="J209" s="242">
        <f>ROUND(I209*H209,2)</f>
        <v>0</v>
      </c>
      <c r="K209" s="238" t="s">
        <v>183</v>
      </c>
      <c r="L209" s="45"/>
      <c r="M209" s="304" t="s">
        <v>1</v>
      </c>
      <c r="N209" s="305" t="s">
        <v>41</v>
      </c>
      <c r="O209" s="306"/>
      <c r="P209" s="307">
        <f>O209*H209</f>
        <v>0</v>
      </c>
      <c r="Q209" s="307">
        <v>0</v>
      </c>
      <c r="R209" s="307">
        <f>Q209*H209</f>
        <v>0</v>
      </c>
      <c r="S209" s="307">
        <v>0</v>
      </c>
      <c r="T209" s="30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184</v>
      </c>
      <c r="AT209" s="247" t="s">
        <v>179</v>
      </c>
      <c r="AU209" s="247" t="s">
        <v>86</v>
      </c>
      <c r="AY209" s="18" t="s">
        <v>177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84</v>
      </c>
      <c r="BK209" s="248">
        <f>ROUND(I209*H209,2)</f>
        <v>0</v>
      </c>
      <c r="BL209" s="18" t="s">
        <v>184</v>
      </c>
      <c r="BM209" s="247" t="s">
        <v>292</v>
      </c>
    </row>
    <row r="210" s="2" customFormat="1" ht="6.96" customHeight="1">
      <c r="A210" s="39"/>
      <c r="B210" s="67"/>
      <c r="C210" s="68"/>
      <c r="D210" s="68"/>
      <c r="E210" s="68"/>
      <c r="F210" s="68"/>
      <c r="G210" s="68"/>
      <c r="H210" s="68"/>
      <c r="I210" s="184"/>
      <c r="J210" s="68"/>
      <c r="K210" s="68"/>
      <c r="L210" s="45"/>
      <c r="M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</row>
  </sheetData>
  <sheetProtection sheet="1" autoFilter="0" formatColumns="0" formatRows="0" objects="1" scenarios="1" spinCount="100000" saltValue="iMteYO6r8U87sAq1kkzqXR1MD+6XCzNgVB4E+NgxguVJ9kKCx4gi1GUXS9wlAXkVOzRwb7/FlstNLD7Kz5h3Pg==" hashValue="DcPbVgHF6soOADmNP6SontnTGnlGEnfRZUgM8MmlciVLS+mOQLTjJDWMMGnpEXku7Q4Jrgt8TrfQkarvigqoUA==" algorithmName="SHA-512" password="CC35"/>
  <autoFilter ref="C122:K20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1388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ROUND((SUM(BE121:BE195)),  2)</f>
        <v>0</v>
      </c>
      <c r="G33" s="39"/>
      <c r="H33" s="39"/>
      <c r="I33" s="163">
        <v>0.20999999999999999</v>
      </c>
      <c r="J33" s="162">
        <f>ROUND(((SUM(BE121:BE195))*I33),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ROUND((SUM(BF121:BF195)),  2)</f>
        <v>0</v>
      </c>
      <c r="G34" s="39"/>
      <c r="H34" s="39"/>
      <c r="I34" s="163">
        <v>0.14999999999999999</v>
      </c>
      <c r="J34" s="162">
        <f>ROUND(((SUM(BF121:BF195))*I34),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ROUND((SUM(BG121:BG195)),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ROUND((SUM(BH121:BH195)),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ROUND((SUM(BI121:BI195)),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SO-03 - Pobytové schody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J122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J123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147</v>
      </c>
      <c r="E99" s="204"/>
      <c r="F99" s="204"/>
      <c r="G99" s="204"/>
      <c r="H99" s="204"/>
      <c r="I99" s="205"/>
      <c r="J99" s="206">
        <f>J153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148</v>
      </c>
      <c r="E100" s="204"/>
      <c r="F100" s="204"/>
      <c r="G100" s="204"/>
      <c r="H100" s="204"/>
      <c r="I100" s="205"/>
      <c r="J100" s="206">
        <f>J166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696</v>
      </c>
      <c r="E101" s="204"/>
      <c r="F101" s="204"/>
      <c r="G101" s="204"/>
      <c r="H101" s="204"/>
      <c r="I101" s="205"/>
      <c r="J101" s="206">
        <f>J193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45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184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187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162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8" t="str">
        <f>E7</f>
        <v>Vybíralka 25</v>
      </c>
      <c r="F111" s="33"/>
      <c r="G111" s="33"/>
      <c r="H111" s="33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137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SO-03 - Pobytové schody</v>
      </c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148" t="s">
        <v>22</v>
      </c>
      <c r="J115" s="80" t="str">
        <f>IF(J12="","",J12)</f>
        <v>26. 3. 2020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E15</f>
        <v>Městská část Praha 14</v>
      </c>
      <c r="G117" s="41"/>
      <c r="H117" s="41"/>
      <c r="I117" s="148" t="s">
        <v>31</v>
      </c>
      <c r="J117" s="37" t="str">
        <f>E21</f>
        <v>Dvořák architekti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148" t="s">
        <v>34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8"/>
      <c r="B120" s="209"/>
      <c r="C120" s="210" t="s">
        <v>163</v>
      </c>
      <c r="D120" s="211" t="s">
        <v>61</v>
      </c>
      <c r="E120" s="211" t="s">
        <v>57</v>
      </c>
      <c r="F120" s="211" t="s">
        <v>58</v>
      </c>
      <c r="G120" s="211" t="s">
        <v>164</v>
      </c>
      <c r="H120" s="211" t="s">
        <v>165</v>
      </c>
      <c r="I120" s="212" t="s">
        <v>166</v>
      </c>
      <c r="J120" s="211" t="s">
        <v>141</v>
      </c>
      <c r="K120" s="213" t="s">
        <v>167</v>
      </c>
      <c r="L120" s="214"/>
      <c r="M120" s="101" t="s">
        <v>1</v>
      </c>
      <c r="N120" s="102" t="s">
        <v>40</v>
      </c>
      <c r="O120" s="102" t="s">
        <v>168</v>
      </c>
      <c r="P120" s="102" t="s">
        <v>169</v>
      </c>
      <c r="Q120" s="102" t="s">
        <v>170</v>
      </c>
      <c r="R120" s="102" t="s">
        <v>171</v>
      </c>
      <c r="S120" s="102" t="s">
        <v>172</v>
      </c>
      <c r="T120" s="103" t="s">
        <v>173</v>
      </c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</row>
    <row r="121" s="2" customFormat="1" ht="22.8" customHeight="1">
      <c r="A121" s="39"/>
      <c r="B121" s="40"/>
      <c r="C121" s="108" t="s">
        <v>174</v>
      </c>
      <c r="D121" s="41"/>
      <c r="E121" s="41"/>
      <c r="F121" s="41"/>
      <c r="G121" s="41"/>
      <c r="H121" s="41"/>
      <c r="I121" s="145"/>
      <c r="J121" s="215">
        <f>BK121</f>
        <v>0</v>
      </c>
      <c r="K121" s="41"/>
      <c r="L121" s="45"/>
      <c r="M121" s="104"/>
      <c r="N121" s="216"/>
      <c r="O121" s="105"/>
      <c r="P121" s="217">
        <f>P122</f>
        <v>0</v>
      </c>
      <c r="Q121" s="105"/>
      <c r="R121" s="217">
        <f>R122</f>
        <v>0</v>
      </c>
      <c r="S121" s="105"/>
      <c r="T121" s="218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143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75</v>
      </c>
      <c r="E122" s="223" t="s">
        <v>175</v>
      </c>
      <c r="F122" s="223" t="s">
        <v>176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P123+P153+P166+P193</f>
        <v>0</v>
      </c>
      <c r="Q122" s="228"/>
      <c r="R122" s="229">
        <f>R123+R153+R166+R193</f>
        <v>0</v>
      </c>
      <c r="S122" s="228"/>
      <c r="T122" s="230">
        <f>T123+T153+T166+T193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75</v>
      </c>
      <c r="AU122" s="232" t="s">
        <v>76</v>
      </c>
      <c r="AY122" s="231" t="s">
        <v>177</v>
      </c>
      <c r="BK122" s="233">
        <f>BK123+BK153+BK166+BK193</f>
        <v>0</v>
      </c>
    </row>
    <row r="123" s="12" customFormat="1" ht="22.8" customHeight="1">
      <c r="A123" s="12"/>
      <c r="B123" s="220"/>
      <c r="C123" s="221"/>
      <c r="D123" s="222" t="s">
        <v>75</v>
      </c>
      <c r="E123" s="234" t="s">
        <v>84</v>
      </c>
      <c r="F123" s="234" t="s">
        <v>178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SUM(P124:P152)</f>
        <v>0</v>
      </c>
      <c r="Q123" s="228"/>
      <c r="R123" s="229">
        <f>SUM(R124:R152)</f>
        <v>0</v>
      </c>
      <c r="S123" s="228"/>
      <c r="T123" s="230">
        <f>SUM(T124:T152)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75</v>
      </c>
      <c r="AU123" s="232" t="s">
        <v>84</v>
      </c>
      <c r="AY123" s="231" t="s">
        <v>177</v>
      </c>
      <c r="BK123" s="233">
        <f>SUM(BK124:BK152)</f>
        <v>0</v>
      </c>
    </row>
    <row r="124" s="2" customFormat="1" ht="33" customHeight="1">
      <c r="A124" s="39"/>
      <c r="B124" s="40"/>
      <c r="C124" s="236" t="s">
        <v>84</v>
      </c>
      <c r="D124" s="236" t="s">
        <v>179</v>
      </c>
      <c r="E124" s="237" t="s">
        <v>1389</v>
      </c>
      <c r="F124" s="238" t="s">
        <v>1390</v>
      </c>
      <c r="G124" s="239" t="s">
        <v>182</v>
      </c>
      <c r="H124" s="240">
        <v>183.37700000000001</v>
      </c>
      <c r="I124" s="241"/>
      <c r="J124" s="242">
        <f>ROUND(I124*H124,2)</f>
        <v>0</v>
      </c>
      <c r="K124" s="238" t="s">
        <v>183</v>
      </c>
      <c r="L124" s="45"/>
      <c r="M124" s="243" t="s">
        <v>1</v>
      </c>
      <c r="N124" s="244" t="s">
        <v>41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184</v>
      </c>
      <c r="AT124" s="247" t="s">
        <v>179</v>
      </c>
      <c r="AU124" s="247" t="s">
        <v>86</v>
      </c>
      <c r="AY124" s="18" t="s">
        <v>177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84</v>
      </c>
      <c r="BK124" s="248">
        <f>ROUND(I124*H124,2)</f>
        <v>0</v>
      </c>
      <c r="BL124" s="18" t="s">
        <v>184</v>
      </c>
      <c r="BM124" s="247" t="s">
        <v>86</v>
      </c>
    </row>
    <row r="125" s="15" customFormat="1">
      <c r="A125" s="15"/>
      <c r="B125" s="272"/>
      <c r="C125" s="273"/>
      <c r="D125" s="251" t="s">
        <v>185</v>
      </c>
      <c r="E125" s="274" t="s">
        <v>1</v>
      </c>
      <c r="F125" s="275" t="s">
        <v>1391</v>
      </c>
      <c r="G125" s="273"/>
      <c r="H125" s="274" t="s">
        <v>1</v>
      </c>
      <c r="I125" s="276"/>
      <c r="J125" s="273"/>
      <c r="K125" s="273"/>
      <c r="L125" s="277"/>
      <c r="M125" s="278"/>
      <c r="N125" s="279"/>
      <c r="O125" s="279"/>
      <c r="P125" s="279"/>
      <c r="Q125" s="279"/>
      <c r="R125" s="279"/>
      <c r="S125" s="279"/>
      <c r="T125" s="28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1" t="s">
        <v>185</v>
      </c>
      <c r="AU125" s="281" t="s">
        <v>86</v>
      </c>
      <c r="AV125" s="15" t="s">
        <v>84</v>
      </c>
      <c r="AW125" s="15" t="s">
        <v>33</v>
      </c>
      <c r="AX125" s="15" t="s">
        <v>76</v>
      </c>
      <c r="AY125" s="281" t="s">
        <v>177</v>
      </c>
    </row>
    <row r="126" s="13" customFormat="1">
      <c r="A126" s="13"/>
      <c r="B126" s="249"/>
      <c r="C126" s="250"/>
      <c r="D126" s="251" t="s">
        <v>185</v>
      </c>
      <c r="E126" s="252" t="s">
        <v>1</v>
      </c>
      <c r="F126" s="253" t="s">
        <v>1392</v>
      </c>
      <c r="G126" s="250"/>
      <c r="H126" s="254">
        <v>90.563999999999993</v>
      </c>
      <c r="I126" s="255"/>
      <c r="J126" s="250"/>
      <c r="K126" s="250"/>
      <c r="L126" s="256"/>
      <c r="M126" s="257"/>
      <c r="N126" s="258"/>
      <c r="O126" s="258"/>
      <c r="P126" s="258"/>
      <c r="Q126" s="258"/>
      <c r="R126" s="258"/>
      <c r="S126" s="258"/>
      <c r="T126" s="25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0" t="s">
        <v>185</v>
      </c>
      <c r="AU126" s="260" t="s">
        <v>86</v>
      </c>
      <c r="AV126" s="13" t="s">
        <v>86</v>
      </c>
      <c r="AW126" s="13" t="s">
        <v>33</v>
      </c>
      <c r="AX126" s="13" t="s">
        <v>76</v>
      </c>
      <c r="AY126" s="260" t="s">
        <v>177</v>
      </c>
    </row>
    <row r="127" s="16" customFormat="1">
      <c r="A127" s="16"/>
      <c r="B127" s="282"/>
      <c r="C127" s="283"/>
      <c r="D127" s="251" t="s">
        <v>185</v>
      </c>
      <c r="E127" s="284" t="s">
        <v>1</v>
      </c>
      <c r="F127" s="285" t="s">
        <v>280</v>
      </c>
      <c r="G127" s="283"/>
      <c r="H127" s="286">
        <v>90.563999999999993</v>
      </c>
      <c r="I127" s="287"/>
      <c r="J127" s="283"/>
      <c r="K127" s="283"/>
      <c r="L127" s="288"/>
      <c r="M127" s="289"/>
      <c r="N127" s="290"/>
      <c r="O127" s="290"/>
      <c r="P127" s="290"/>
      <c r="Q127" s="290"/>
      <c r="R127" s="290"/>
      <c r="S127" s="290"/>
      <c r="T127" s="291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92" t="s">
        <v>185</v>
      </c>
      <c r="AU127" s="292" t="s">
        <v>86</v>
      </c>
      <c r="AV127" s="16" t="s">
        <v>192</v>
      </c>
      <c r="AW127" s="16" t="s">
        <v>33</v>
      </c>
      <c r="AX127" s="16" t="s">
        <v>76</v>
      </c>
      <c r="AY127" s="292" t="s">
        <v>177</v>
      </c>
    </row>
    <row r="128" s="15" customFormat="1">
      <c r="A128" s="15"/>
      <c r="B128" s="272"/>
      <c r="C128" s="273"/>
      <c r="D128" s="251" t="s">
        <v>185</v>
      </c>
      <c r="E128" s="274" t="s">
        <v>1</v>
      </c>
      <c r="F128" s="275" t="s">
        <v>1393</v>
      </c>
      <c r="G128" s="273"/>
      <c r="H128" s="274" t="s">
        <v>1</v>
      </c>
      <c r="I128" s="276"/>
      <c r="J128" s="273"/>
      <c r="K128" s="273"/>
      <c r="L128" s="277"/>
      <c r="M128" s="278"/>
      <c r="N128" s="279"/>
      <c r="O128" s="279"/>
      <c r="P128" s="279"/>
      <c r="Q128" s="279"/>
      <c r="R128" s="279"/>
      <c r="S128" s="279"/>
      <c r="T128" s="28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1" t="s">
        <v>185</v>
      </c>
      <c r="AU128" s="281" t="s">
        <v>86</v>
      </c>
      <c r="AV128" s="15" t="s">
        <v>84</v>
      </c>
      <c r="AW128" s="15" t="s">
        <v>33</v>
      </c>
      <c r="AX128" s="15" t="s">
        <v>76</v>
      </c>
      <c r="AY128" s="281" t="s">
        <v>177</v>
      </c>
    </row>
    <row r="129" s="13" customFormat="1">
      <c r="A129" s="13"/>
      <c r="B129" s="249"/>
      <c r="C129" s="250"/>
      <c r="D129" s="251" t="s">
        <v>185</v>
      </c>
      <c r="E129" s="252" t="s">
        <v>1</v>
      </c>
      <c r="F129" s="253" t="s">
        <v>1394</v>
      </c>
      <c r="G129" s="250"/>
      <c r="H129" s="254">
        <v>92.813000000000002</v>
      </c>
      <c r="I129" s="255"/>
      <c r="J129" s="250"/>
      <c r="K129" s="250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185</v>
      </c>
      <c r="AU129" s="260" t="s">
        <v>86</v>
      </c>
      <c r="AV129" s="13" t="s">
        <v>86</v>
      </c>
      <c r="AW129" s="13" t="s">
        <v>33</v>
      </c>
      <c r="AX129" s="13" t="s">
        <v>76</v>
      </c>
      <c r="AY129" s="260" t="s">
        <v>177</v>
      </c>
    </row>
    <row r="130" s="16" customFormat="1">
      <c r="A130" s="16"/>
      <c r="B130" s="282"/>
      <c r="C130" s="283"/>
      <c r="D130" s="251" t="s">
        <v>185</v>
      </c>
      <c r="E130" s="284" t="s">
        <v>1</v>
      </c>
      <c r="F130" s="285" t="s">
        <v>280</v>
      </c>
      <c r="G130" s="283"/>
      <c r="H130" s="286">
        <v>92.813000000000002</v>
      </c>
      <c r="I130" s="287"/>
      <c r="J130" s="283"/>
      <c r="K130" s="283"/>
      <c r="L130" s="288"/>
      <c r="M130" s="289"/>
      <c r="N130" s="290"/>
      <c r="O130" s="290"/>
      <c r="P130" s="290"/>
      <c r="Q130" s="290"/>
      <c r="R130" s="290"/>
      <c r="S130" s="290"/>
      <c r="T130" s="291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292" t="s">
        <v>185</v>
      </c>
      <c r="AU130" s="292" t="s">
        <v>86</v>
      </c>
      <c r="AV130" s="16" t="s">
        <v>192</v>
      </c>
      <c r="AW130" s="16" t="s">
        <v>33</v>
      </c>
      <c r="AX130" s="16" t="s">
        <v>76</v>
      </c>
      <c r="AY130" s="292" t="s">
        <v>177</v>
      </c>
    </row>
    <row r="131" s="14" customFormat="1">
      <c r="A131" s="14"/>
      <c r="B131" s="261"/>
      <c r="C131" s="262"/>
      <c r="D131" s="251" t="s">
        <v>185</v>
      </c>
      <c r="E131" s="263" t="s">
        <v>1</v>
      </c>
      <c r="F131" s="264" t="s">
        <v>187</v>
      </c>
      <c r="G131" s="262"/>
      <c r="H131" s="265">
        <v>183.37700000000001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185</v>
      </c>
      <c r="AU131" s="271" t="s">
        <v>86</v>
      </c>
      <c r="AV131" s="14" t="s">
        <v>184</v>
      </c>
      <c r="AW131" s="14" t="s">
        <v>33</v>
      </c>
      <c r="AX131" s="14" t="s">
        <v>84</v>
      </c>
      <c r="AY131" s="271" t="s">
        <v>177</v>
      </c>
    </row>
    <row r="132" s="2" customFormat="1" ht="44.25" customHeight="1">
      <c r="A132" s="39"/>
      <c r="B132" s="40"/>
      <c r="C132" s="236" t="s">
        <v>86</v>
      </c>
      <c r="D132" s="236" t="s">
        <v>179</v>
      </c>
      <c r="E132" s="237" t="s">
        <v>206</v>
      </c>
      <c r="F132" s="238" t="s">
        <v>207</v>
      </c>
      <c r="G132" s="239" t="s">
        <v>182</v>
      </c>
      <c r="H132" s="240">
        <v>212.364</v>
      </c>
      <c r="I132" s="241"/>
      <c r="J132" s="242">
        <f>ROUND(I132*H132,2)</f>
        <v>0</v>
      </c>
      <c r="K132" s="238" t="s">
        <v>183</v>
      </c>
      <c r="L132" s="45"/>
      <c r="M132" s="243" t="s">
        <v>1</v>
      </c>
      <c r="N132" s="244" t="s">
        <v>41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184</v>
      </c>
      <c r="AT132" s="247" t="s">
        <v>179</v>
      </c>
      <c r="AU132" s="247" t="s">
        <v>86</v>
      </c>
      <c r="AY132" s="18" t="s">
        <v>177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84</v>
      </c>
      <c r="BK132" s="248">
        <f>ROUND(I132*H132,2)</f>
        <v>0</v>
      </c>
      <c r="BL132" s="18" t="s">
        <v>184</v>
      </c>
      <c r="BM132" s="247" t="s">
        <v>184</v>
      </c>
    </row>
    <row r="133" s="15" customFormat="1">
      <c r="A133" s="15"/>
      <c r="B133" s="272"/>
      <c r="C133" s="273"/>
      <c r="D133" s="251" t="s">
        <v>185</v>
      </c>
      <c r="E133" s="274" t="s">
        <v>1</v>
      </c>
      <c r="F133" s="275" t="s">
        <v>1395</v>
      </c>
      <c r="G133" s="273"/>
      <c r="H133" s="274" t="s">
        <v>1</v>
      </c>
      <c r="I133" s="276"/>
      <c r="J133" s="273"/>
      <c r="K133" s="273"/>
      <c r="L133" s="277"/>
      <c r="M133" s="278"/>
      <c r="N133" s="279"/>
      <c r="O133" s="279"/>
      <c r="P133" s="279"/>
      <c r="Q133" s="279"/>
      <c r="R133" s="279"/>
      <c r="S133" s="279"/>
      <c r="T133" s="28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1" t="s">
        <v>185</v>
      </c>
      <c r="AU133" s="281" t="s">
        <v>86</v>
      </c>
      <c r="AV133" s="15" t="s">
        <v>84</v>
      </c>
      <c r="AW133" s="15" t="s">
        <v>33</v>
      </c>
      <c r="AX133" s="15" t="s">
        <v>76</v>
      </c>
      <c r="AY133" s="281" t="s">
        <v>177</v>
      </c>
    </row>
    <row r="134" s="13" customFormat="1">
      <c r="A134" s="13"/>
      <c r="B134" s="249"/>
      <c r="C134" s="250"/>
      <c r="D134" s="251" t="s">
        <v>185</v>
      </c>
      <c r="E134" s="252" t="s">
        <v>1</v>
      </c>
      <c r="F134" s="253" t="s">
        <v>1396</v>
      </c>
      <c r="G134" s="250"/>
      <c r="H134" s="254">
        <v>183.37700000000001</v>
      </c>
      <c r="I134" s="255"/>
      <c r="J134" s="250"/>
      <c r="K134" s="250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185</v>
      </c>
      <c r="AU134" s="260" t="s">
        <v>86</v>
      </c>
      <c r="AV134" s="13" t="s">
        <v>86</v>
      </c>
      <c r="AW134" s="13" t="s">
        <v>33</v>
      </c>
      <c r="AX134" s="13" t="s">
        <v>76</v>
      </c>
      <c r="AY134" s="260" t="s">
        <v>177</v>
      </c>
    </row>
    <row r="135" s="16" customFormat="1">
      <c r="A135" s="16"/>
      <c r="B135" s="282"/>
      <c r="C135" s="283"/>
      <c r="D135" s="251" t="s">
        <v>185</v>
      </c>
      <c r="E135" s="284" t="s">
        <v>1</v>
      </c>
      <c r="F135" s="285" t="s">
        <v>280</v>
      </c>
      <c r="G135" s="283"/>
      <c r="H135" s="286">
        <v>183.37700000000001</v>
      </c>
      <c r="I135" s="287"/>
      <c r="J135" s="283"/>
      <c r="K135" s="283"/>
      <c r="L135" s="288"/>
      <c r="M135" s="289"/>
      <c r="N135" s="290"/>
      <c r="O135" s="290"/>
      <c r="P135" s="290"/>
      <c r="Q135" s="290"/>
      <c r="R135" s="290"/>
      <c r="S135" s="290"/>
      <c r="T135" s="291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92" t="s">
        <v>185</v>
      </c>
      <c r="AU135" s="292" t="s">
        <v>86</v>
      </c>
      <c r="AV135" s="16" t="s">
        <v>192</v>
      </c>
      <c r="AW135" s="16" t="s">
        <v>33</v>
      </c>
      <c r="AX135" s="16" t="s">
        <v>76</v>
      </c>
      <c r="AY135" s="292" t="s">
        <v>177</v>
      </c>
    </row>
    <row r="136" s="15" customFormat="1">
      <c r="A136" s="15"/>
      <c r="B136" s="272"/>
      <c r="C136" s="273"/>
      <c r="D136" s="251" t="s">
        <v>185</v>
      </c>
      <c r="E136" s="274" t="s">
        <v>1</v>
      </c>
      <c r="F136" s="275" t="s">
        <v>1397</v>
      </c>
      <c r="G136" s="273"/>
      <c r="H136" s="274" t="s">
        <v>1</v>
      </c>
      <c r="I136" s="276"/>
      <c r="J136" s="273"/>
      <c r="K136" s="273"/>
      <c r="L136" s="277"/>
      <c r="M136" s="278"/>
      <c r="N136" s="279"/>
      <c r="O136" s="279"/>
      <c r="P136" s="279"/>
      <c r="Q136" s="279"/>
      <c r="R136" s="279"/>
      <c r="S136" s="279"/>
      <c r="T136" s="28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1" t="s">
        <v>185</v>
      </c>
      <c r="AU136" s="281" t="s">
        <v>86</v>
      </c>
      <c r="AV136" s="15" t="s">
        <v>84</v>
      </c>
      <c r="AW136" s="15" t="s">
        <v>33</v>
      </c>
      <c r="AX136" s="15" t="s">
        <v>76</v>
      </c>
      <c r="AY136" s="281" t="s">
        <v>177</v>
      </c>
    </row>
    <row r="137" s="13" customFormat="1">
      <c r="A137" s="13"/>
      <c r="B137" s="249"/>
      <c r="C137" s="250"/>
      <c r="D137" s="251" t="s">
        <v>185</v>
      </c>
      <c r="E137" s="252" t="s">
        <v>1</v>
      </c>
      <c r="F137" s="253" t="s">
        <v>1398</v>
      </c>
      <c r="G137" s="250"/>
      <c r="H137" s="254">
        <v>28.986999999999998</v>
      </c>
      <c r="I137" s="255"/>
      <c r="J137" s="250"/>
      <c r="K137" s="250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185</v>
      </c>
      <c r="AU137" s="260" t="s">
        <v>86</v>
      </c>
      <c r="AV137" s="13" t="s">
        <v>86</v>
      </c>
      <c r="AW137" s="13" t="s">
        <v>33</v>
      </c>
      <c r="AX137" s="13" t="s">
        <v>76</v>
      </c>
      <c r="AY137" s="260" t="s">
        <v>177</v>
      </c>
    </row>
    <row r="138" s="16" customFormat="1">
      <c r="A138" s="16"/>
      <c r="B138" s="282"/>
      <c r="C138" s="283"/>
      <c r="D138" s="251" t="s">
        <v>185</v>
      </c>
      <c r="E138" s="284" t="s">
        <v>1</v>
      </c>
      <c r="F138" s="285" t="s">
        <v>280</v>
      </c>
      <c r="G138" s="283"/>
      <c r="H138" s="286">
        <v>28.986999999999998</v>
      </c>
      <c r="I138" s="287"/>
      <c r="J138" s="283"/>
      <c r="K138" s="283"/>
      <c r="L138" s="288"/>
      <c r="M138" s="289"/>
      <c r="N138" s="290"/>
      <c r="O138" s="290"/>
      <c r="P138" s="290"/>
      <c r="Q138" s="290"/>
      <c r="R138" s="290"/>
      <c r="S138" s="290"/>
      <c r="T138" s="291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92" t="s">
        <v>185</v>
      </c>
      <c r="AU138" s="292" t="s">
        <v>86</v>
      </c>
      <c r="AV138" s="16" t="s">
        <v>192</v>
      </c>
      <c r="AW138" s="16" t="s">
        <v>33</v>
      </c>
      <c r="AX138" s="16" t="s">
        <v>76</v>
      </c>
      <c r="AY138" s="292" t="s">
        <v>177</v>
      </c>
    </row>
    <row r="139" s="14" customFormat="1">
      <c r="A139" s="14"/>
      <c r="B139" s="261"/>
      <c r="C139" s="262"/>
      <c r="D139" s="251" t="s">
        <v>185</v>
      </c>
      <c r="E139" s="263" t="s">
        <v>1</v>
      </c>
      <c r="F139" s="264" t="s">
        <v>187</v>
      </c>
      <c r="G139" s="262"/>
      <c r="H139" s="265">
        <v>212.364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1" t="s">
        <v>185</v>
      </c>
      <c r="AU139" s="271" t="s">
        <v>86</v>
      </c>
      <c r="AV139" s="14" t="s">
        <v>184</v>
      </c>
      <c r="AW139" s="14" t="s">
        <v>33</v>
      </c>
      <c r="AX139" s="14" t="s">
        <v>84</v>
      </c>
      <c r="AY139" s="271" t="s">
        <v>177</v>
      </c>
    </row>
    <row r="140" s="2" customFormat="1" ht="33" customHeight="1">
      <c r="A140" s="39"/>
      <c r="B140" s="40"/>
      <c r="C140" s="236" t="s">
        <v>192</v>
      </c>
      <c r="D140" s="236" t="s">
        <v>179</v>
      </c>
      <c r="E140" s="237" t="s">
        <v>212</v>
      </c>
      <c r="F140" s="238" t="s">
        <v>213</v>
      </c>
      <c r="G140" s="239" t="s">
        <v>182</v>
      </c>
      <c r="H140" s="240">
        <v>28.986999999999998</v>
      </c>
      <c r="I140" s="241"/>
      <c r="J140" s="242">
        <f>ROUND(I140*H140,2)</f>
        <v>0</v>
      </c>
      <c r="K140" s="238" t="s">
        <v>183</v>
      </c>
      <c r="L140" s="45"/>
      <c r="M140" s="243" t="s">
        <v>1</v>
      </c>
      <c r="N140" s="244" t="s">
        <v>41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184</v>
      </c>
      <c r="AT140" s="247" t="s">
        <v>179</v>
      </c>
      <c r="AU140" s="247" t="s">
        <v>86</v>
      </c>
      <c r="AY140" s="18" t="s">
        <v>177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84</v>
      </c>
      <c r="BK140" s="248">
        <f>ROUND(I140*H140,2)</f>
        <v>0</v>
      </c>
      <c r="BL140" s="18" t="s">
        <v>184</v>
      </c>
      <c r="BM140" s="247" t="s">
        <v>195</v>
      </c>
    </row>
    <row r="141" s="2" customFormat="1" ht="55.5" customHeight="1">
      <c r="A141" s="39"/>
      <c r="B141" s="40"/>
      <c r="C141" s="236" t="s">
        <v>184</v>
      </c>
      <c r="D141" s="236" t="s">
        <v>179</v>
      </c>
      <c r="E141" s="237" t="s">
        <v>215</v>
      </c>
      <c r="F141" s="238" t="s">
        <v>216</v>
      </c>
      <c r="G141" s="239" t="s">
        <v>182</v>
      </c>
      <c r="H141" s="240">
        <v>28.986999999999998</v>
      </c>
      <c r="I141" s="241"/>
      <c r="J141" s="242">
        <f>ROUND(I141*H141,2)</f>
        <v>0</v>
      </c>
      <c r="K141" s="238" t="s">
        <v>183</v>
      </c>
      <c r="L141" s="45"/>
      <c r="M141" s="243" t="s">
        <v>1</v>
      </c>
      <c r="N141" s="244" t="s">
        <v>41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184</v>
      </c>
      <c r="AT141" s="247" t="s">
        <v>179</v>
      </c>
      <c r="AU141" s="247" t="s">
        <v>86</v>
      </c>
      <c r="AY141" s="18" t="s">
        <v>177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84</v>
      </c>
      <c r="BK141" s="248">
        <f>ROUND(I141*H141,2)</f>
        <v>0</v>
      </c>
      <c r="BL141" s="18" t="s">
        <v>184</v>
      </c>
      <c r="BM141" s="247" t="s">
        <v>198</v>
      </c>
    </row>
    <row r="142" s="15" customFormat="1">
      <c r="A142" s="15"/>
      <c r="B142" s="272"/>
      <c r="C142" s="273"/>
      <c r="D142" s="251" t="s">
        <v>185</v>
      </c>
      <c r="E142" s="274" t="s">
        <v>1</v>
      </c>
      <c r="F142" s="275" t="s">
        <v>1399</v>
      </c>
      <c r="G142" s="273"/>
      <c r="H142" s="274" t="s">
        <v>1</v>
      </c>
      <c r="I142" s="276"/>
      <c r="J142" s="273"/>
      <c r="K142" s="273"/>
      <c r="L142" s="277"/>
      <c r="M142" s="278"/>
      <c r="N142" s="279"/>
      <c r="O142" s="279"/>
      <c r="P142" s="279"/>
      <c r="Q142" s="279"/>
      <c r="R142" s="279"/>
      <c r="S142" s="279"/>
      <c r="T142" s="28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1" t="s">
        <v>185</v>
      </c>
      <c r="AU142" s="281" t="s">
        <v>86</v>
      </c>
      <c r="AV142" s="15" t="s">
        <v>84</v>
      </c>
      <c r="AW142" s="15" t="s">
        <v>33</v>
      </c>
      <c r="AX142" s="15" t="s">
        <v>76</v>
      </c>
      <c r="AY142" s="281" t="s">
        <v>177</v>
      </c>
    </row>
    <row r="143" s="13" customFormat="1">
      <c r="A143" s="13"/>
      <c r="B143" s="249"/>
      <c r="C143" s="250"/>
      <c r="D143" s="251" t="s">
        <v>185</v>
      </c>
      <c r="E143" s="252" t="s">
        <v>1</v>
      </c>
      <c r="F143" s="253" t="s">
        <v>1398</v>
      </c>
      <c r="G143" s="250"/>
      <c r="H143" s="254">
        <v>28.986999999999998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185</v>
      </c>
      <c r="AU143" s="260" t="s">
        <v>86</v>
      </c>
      <c r="AV143" s="13" t="s">
        <v>86</v>
      </c>
      <c r="AW143" s="13" t="s">
        <v>33</v>
      </c>
      <c r="AX143" s="13" t="s">
        <v>76</v>
      </c>
      <c r="AY143" s="260" t="s">
        <v>177</v>
      </c>
    </row>
    <row r="144" s="14" customFormat="1">
      <c r="A144" s="14"/>
      <c r="B144" s="261"/>
      <c r="C144" s="262"/>
      <c r="D144" s="251" t="s">
        <v>185</v>
      </c>
      <c r="E144" s="263" t="s">
        <v>1</v>
      </c>
      <c r="F144" s="264" t="s">
        <v>187</v>
      </c>
      <c r="G144" s="262"/>
      <c r="H144" s="265">
        <v>28.986999999999998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185</v>
      </c>
      <c r="AU144" s="271" t="s">
        <v>86</v>
      </c>
      <c r="AV144" s="14" t="s">
        <v>184</v>
      </c>
      <c r="AW144" s="14" t="s">
        <v>33</v>
      </c>
      <c r="AX144" s="14" t="s">
        <v>84</v>
      </c>
      <c r="AY144" s="271" t="s">
        <v>177</v>
      </c>
    </row>
    <row r="145" s="2" customFormat="1" ht="21.75" customHeight="1">
      <c r="A145" s="39"/>
      <c r="B145" s="40"/>
      <c r="C145" s="236" t="s">
        <v>202</v>
      </c>
      <c r="D145" s="236" t="s">
        <v>179</v>
      </c>
      <c r="E145" s="237" t="s">
        <v>1248</v>
      </c>
      <c r="F145" s="238" t="s">
        <v>1249</v>
      </c>
      <c r="G145" s="239" t="s">
        <v>227</v>
      </c>
      <c r="H145" s="240">
        <v>144.22</v>
      </c>
      <c r="I145" s="241"/>
      <c r="J145" s="242">
        <f>ROUND(I145*H145,2)</f>
        <v>0</v>
      </c>
      <c r="K145" s="238" t="s">
        <v>183</v>
      </c>
      <c r="L145" s="45"/>
      <c r="M145" s="243" t="s">
        <v>1</v>
      </c>
      <c r="N145" s="244" t="s">
        <v>41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184</v>
      </c>
      <c r="AT145" s="247" t="s">
        <v>179</v>
      </c>
      <c r="AU145" s="247" t="s">
        <v>86</v>
      </c>
      <c r="AY145" s="18" t="s">
        <v>177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84</v>
      </c>
      <c r="BK145" s="248">
        <f>ROUND(I145*H145,2)</f>
        <v>0</v>
      </c>
      <c r="BL145" s="18" t="s">
        <v>184</v>
      </c>
      <c r="BM145" s="247" t="s">
        <v>205</v>
      </c>
    </row>
    <row r="146" s="15" customFormat="1">
      <c r="A146" s="15"/>
      <c r="B146" s="272"/>
      <c r="C146" s="273"/>
      <c r="D146" s="251" t="s">
        <v>185</v>
      </c>
      <c r="E146" s="274" t="s">
        <v>1</v>
      </c>
      <c r="F146" s="275" t="s">
        <v>1400</v>
      </c>
      <c r="G146" s="273"/>
      <c r="H146" s="274" t="s">
        <v>1</v>
      </c>
      <c r="I146" s="276"/>
      <c r="J146" s="273"/>
      <c r="K146" s="273"/>
      <c r="L146" s="277"/>
      <c r="M146" s="278"/>
      <c r="N146" s="279"/>
      <c r="O146" s="279"/>
      <c r="P146" s="279"/>
      <c r="Q146" s="279"/>
      <c r="R146" s="279"/>
      <c r="S146" s="279"/>
      <c r="T146" s="28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1" t="s">
        <v>185</v>
      </c>
      <c r="AU146" s="281" t="s">
        <v>86</v>
      </c>
      <c r="AV146" s="15" t="s">
        <v>84</v>
      </c>
      <c r="AW146" s="15" t="s">
        <v>33</v>
      </c>
      <c r="AX146" s="15" t="s">
        <v>76</v>
      </c>
      <c r="AY146" s="281" t="s">
        <v>177</v>
      </c>
    </row>
    <row r="147" s="13" customFormat="1">
      <c r="A147" s="13"/>
      <c r="B147" s="249"/>
      <c r="C147" s="250"/>
      <c r="D147" s="251" t="s">
        <v>185</v>
      </c>
      <c r="E147" s="252" t="s">
        <v>1</v>
      </c>
      <c r="F147" s="253" t="s">
        <v>1401</v>
      </c>
      <c r="G147" s="250"/>
      <c r="H147" s="254">
        <v>75.469999999999999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185</v>
      </c>
      <c r="AU147" s="260" t="s">
        <v>86</v>
      </c>
      <c r="AV147" s="13" t="s">
        <v>86</v>
      </c>
      <c r="AW147" s="13" t="s">
        <v>33</v>
      </c>
      <c r="AX147" s="13" t="s">
        <v>76</v>
      </c>
      <c r="AY147" s="260" t="s">
        <v>177</v>
      </c>
    </row>
    <row r="148" s="16" customFormat="1">
      <c r="A148" s="16"/>
      <c r="B148" s="282"/>
      <c r="C148" s="283"/>
      <c r="D148" s="251" t="s">
        <v>185</v>
      </c>
      <c r="E148" s="284" t="s">
        <v>1</v>
      </c>
      <c r="F148" s="285" t="s">
        <v>280</v>
      </c>
      <c r="G148" s="283"/>
      <c r="H148" s="286">
        <v>75.469999999999999</v>
      </c>
      <c r="I148" s="287"/>
      <c r="J148" s="283"/>
      <c r="K148" s="283"/>
      <c r="L148" s="288"/>
      <c r="M148" s="289"/>
      <c r="N148" s="290"/>
      <c r="O148" s="290"/>
      <c r="P148" s="290"/>
      <c r="Q148" s="290"/>
      <c r="R148" s="290"/>
      <c r="S148" s="290"/>
      <c r="T148" s="291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92" t="s">
        <v>185</v>
      </c>
      <c r="AU148" s="292" t="s">
        <v>86</v>
      </c>
      <c r="AV148" s="16" t="s">
        <v>192</v>
      </c>
      <c r="AW148" s="16" t="s">
        <v>33</v>
      </c>
      <c r="AX148" s="16" t="s">
        <v>76</v>
      </c>
      <c r="AY148" s="292" t="s">
        <v>177</v>
      </c>
    </row>
    <row r="149" s="15" customFormat="1">
      <c r="A149" s="15"/>
      <c r="B149" s="272"/>
      <c r="C149" s="273"/>
      <c r="D149" s="251" t="s">
        <v>185</v>
      </c>
      <c r="E149" s="274" t="s">
        <v>1</v>
      </c>
      <c r="F149" s="275" t="s">
        <v>1393</v>
      </c>
      <c r="G149" s="273"/>
      <c r="H149" s="274" t="s">
        <v>1</v>
      </c>
      <c r="I149" s="276"/>
      <c r="J149" s="273"/>
      <c r="K149" s="273"/>
      <c r="L149" s="277"/>
      <c r="M149" s="278"/>
      <c r="N149" s="279"/>
      <c r="O149" s="279"/>
      <c r="P149" s="279"/>
      <c r="Q149" s="279"/>
      <c r="R149" s="279"/>
      <c r="S149" s="279"/>
      <c r="T149" s="28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1" t="s">
        <v>185</v>
      </c>
      <c r="AU149" s="281" t="s">
        <v>86</v>
      </c>
      <c r="AV149" s="15" t="s">
        <v>84</v>
      </c>
      <c r="AW149" s="15" t="s">
        <v>33</v>
      </c>
      <c r="AX149" s="15" t="s">
        <v>76</v>
      </c>
      <c r="AY149" s="281" t="s">
        <v>177</v>
      </c>
    </row>
    <row r="150" s="13" customFormat="1">
      <c r="A150" s="13"/>
      <c r="B150" s="249"/>
      <c r="C150" s="250"/>
      <c r="D150" s="251" t="s">
        <v>185</v>
      </c>
      <c r="E150" s="252" t="s">
        <v>1</v>
      </c>
      <c r="F150" s="253" t="s">
        <v>1402</v>
      </c>
      <c r="G150" s="250"/>
      <c r="H150" s="254">
        <v>68.75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185</v>
      </c>
      <c r="AU150" s="260" t="s">
        <v>86</v>
      </c>
      <c r="AV150" s="13" t="s">
        <v>86</v>
      </c>
      <c r="AW150" s="13" t="s">
        <v>33</v>
      </c>
      <c r="AX150" s="13" t="s">
        <v>76</v>
      </c>
      <c r="AY150" s="260" t="s">
        <v>177</v>
      </c>
    </row>
    <row r="151" s="16" customFormat="1">
      <c r="A151" s="16"/>
      <c r="B151" s="282"/>
      <c r="C151" s="283"/>
      <c r="D151" s="251" t="s">
        <v>185</v>
      </c>
      <c r="E151" s="284" t="s">
        <v>1</v>
      </c>
      <c r="F151" s="285" t="s">
        <v>280</v>
      </c>
      <c r="G151" s="283"/>
      <c r="H151" s="286">
        <v>68.75</v>
      </c>
      <c r="I151" s="287"/>
      <c r="J151" s="283"/>
      <c r="K151" s="283"/>
      <c r="L151" s="288"/>
      <c r="M151" s="289"/>
      <c r="N151" s="290"/>
      <c r="O151" s="290"/>
      <c r="P151" s="290"/>
      <c r="Q151" s="290"/>
      <c r="R151" s="290"/>
      <c r="S151" s="290"/>
      <c r="T151" s="291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92" t="s">
        <v>185</v>
      </c>
      <c r="AU151" s="292" t="s">
        <v>86</v>
      </c>
      <c r="AV151" s="16" t="s">
        <v>192</v>
      </c>
      <c r="AW151" s="16" t="s">
        <v>33</v>
      </c>
      <c r="AX151" s="16" t="s">
        <v>76</v>
      </c>
      <c r="AY151" s="292" t="s">
        <v>177</v>
      </c>
    </row>
    <row r="152" s="14" customFormat="1">
      <c r="A152" s="14"/>
      <c r="B152" s="261"/>
      <c r="C152" s="262"/>
      <c r="D152" s="251" t="s">
        <v>185</v>
      </c>
      <c r="E152" s="263" t="s">
        <v>1</v>
      </c>
      <c r="F152" s="264" t="s">
        <v>187</v>
      </c>
      <c r="G152" s="262"/>
      <c r="H152" s="265">
        <v>144.22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1" t="s">
        <v>185</v>
      </c>
      <c r="AU152" s="271" t="s">
        <v>86</v>
      </c>
      <c r="AV152" s="14" t="s">
        <v>184</v>
      </c>
      <c r="AW152" s="14" t="s">
        <v>33</v>
      </c>
      <c r="AX152" s="14" t="s">
        <v>84</v>
      </c>
      <c r="AY152" s="271" t="s">
        <v>177</v>
      </c>
    </row>
    <row r="153" s="12" customFormat="1" ht="22.8" customHeight="1">
      <c r="A153" s="12"/>
      <c r="B153" s="220"/>
      <c r="C153" s="221"/>
      <c r="D153" s="222" t="s">
        <v>75</v>
      </c>
      <c r="E153" s="234" t="s">
        <v>192</v>
      </c>
      <c r="F153" s="234" t="s">
        <v>272</v>
      </c>
      <c r="G153" s="221"/>
      <c r="H153" s="221"/>
      <c r="I153" s="224"/>
      <c r="J153" s="235">
        <f>BK153</f>
        <v>0</v>
      </c>
      <c r="K153" s="221"/>
      <c r="L153" s="226"/>
      <c r="M153" s="227"/>
      <c r="N153" s="228"/>
      <c r="O153" s="228"/>
      <c r="P153" s="229">
        <f>SUM(P154:P165)</f>
        <v>0</v>
      </c>
      <c r="Q153" s="228"/>
      <c r="R153" s="229">
        <f>SUM(R154:R165)</f>
        <v>0</v>
      </c>
      <c r="S153" s="228"/>
      <c r="T153" s="230">
        <f>SUM(T154:T165)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1" t="s">
        <v>84</v>
      </c>
      <c r="AT153" s="232" t="s">
        <v>75</v>
      </c>
      <c r="AU153" s="232" t="s">
        <v>84</v>
      </c>
      <c r="AY153" s="231" t="s">
        <v>177</v>
      </c>
      <c r="BK153" s="233">
        <f>SUM(BK154:BK165)</f>
        <v>0</v>
      </c>
    </row>
    <row r="154" s="2" customFormat="1" ht="21.75" customHeight="1">
      <c r="A154" s="39"/>
      <c r="B154" s="40"/>
      <c r="C154" s="236" t="s">
        <v>195</v>
      </c>
      <c r="D154" s="236" t="s">
        <v>179</v>
      </c>
      <c r="E154" s="237" t="s">
        <v>1403</v>
      </c>
      <c r="F154" s="238" t="s">
        <v>1404</v>
      </c>
      <c r="G154" s="239" t="s">
        <v>429</v>
      </c>
      <c r="H154" s="240">
        <v>22</v>
      </c>
      <c r="I154" s="241"/>
      <c r="J154" s="242">
        <f>ROUND(I154*H154,2)</f>
        <v>0</v>
      </c>
      <c r="K154" s="238" t="s">
        <v>183</v>
      </c>
      <c r="L154" s="45"/>
      <c r="M154" s="243" t="s">
        <v>1</v>
      </c>
      <c r="N154" s="244" t="s">
        <v>41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184</v>
      </c>
      <c r="AT154" s="247" t="s">
        <v>179</v>
      </c>
      <c r="AU154" s="247" t="s">
        <v>86</v>
      </c>
      <c r="AY154" s="18" t="s">
        <v>177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84</v>
      </c>
      <c r="BK154" s="248">
        <f>ROUND(I154*H154,2)</f>
        <v>0</v>
      </c>
      <c r="BL154" s="18" t="s">
        <v>184</v>
      </c>
      <c r="BM154" s="247" t="s">
        <v>208</v>
      </c>
    </row>
    <row r="155" s="15" customFormat="1">
      <c r="A155" s="15"/>
      <c r="B155" s="272"/>
      <c r="C155" s="273"/>
      <c r="D155" s="251" t="s">
        <v>185</v>
      </c>
      <c r="E155" s="274" t="s">
        <v>1</v>
      </c>
      <c r="F155" s="275" t="s">
        <v>1405</v>
      </c>
      <c r="G155" s="273"/>
      <c r="H155" s="274" t="s">
        <v>1</v>
      </c>
      <c r="I155" s="276"/>
      <c r="J155" s="273"/>
      <c r="K155" s="273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185</v>
      </c>
      <c r="AU155" s="281" t="s">
        <v>86</v>
      </c>
      <c r="AV155" s="15" t="s">
        <v>84</v>
      </c>
      <c r="AW155" s="15" t="s">
        <v>33</v>
      </c>
      <c r="AX155" s="15" t="s">
        <v>76</v>
      </c>
      <c r="AY155" s="281" t="s">
        <v>177</v>
      </c>
    </row>
    <row r="156" s="13" customFormat="1">
      <c r="A156" s="13"/>
      <c r="B156" s="249"/>
      <c r="C156" s="250"/>
      <c r="D156" s="251" t="s">
        <v>185</v>
      </c>
      <c r="E156" s="252" t="s">
        <v>1</v>
      </c>
      <c r="F156" s="253" t="s">
        <v>1406</v>
      </c>
      <c r="G156" s="250"/>
      <c r="H156" s="254">
        <v>22</v>
      </c>
      <c r="I156" s="255"/>
      <c r="J156" s="250"/>
      <c r="K156" s="250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185</v>
      </c>
      <c r="AU156" s="260" t="s">
        <v>86</v>
      </c>
      <c r="AV156" s="13" t="s">
        <v>86</v>
      </c>
      <c r="AW156" s="13" t="s">
        <v>33</v>
      </c>
      <c r="AX156" s="13" t="s">
        <v>76</v>
      </c>
      <c r="AY156" s="260" t="s">
        <v>177</v>
      </c>
    </row>
    <row r="157" s="14" customFormat="1">
      <c r="A157" s="14"/>
      <c r="B157" s="261"/>
      <c r="C157" s="262"/>
      <c r="D157" s="251" t="s">
        <v>185</v>
      </c>
      <c r="E157" s="263" t="s">
        <v>1</v>
      </c>
      <c r="F157" s="264" t="s">
        <v>187</v>
      </c>
      <c r="G157" s="262"/>
      <c r="H157" s="265">
        <v>22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1" t="s">
        <v>185</v>
      </c>
      <c r="AU157" s="271" t="s">
        <v>86</v>
      </c>
      <c r="AV157" s="14" t="s">
        <v>184</v>
      </c>
      <c r="AW157" s="14" t="s">
        <v>33</v>
      </c>
      <c r="AX157" s="14" t="s">
        <v>84</v>
      </c>
      <c r="AY157" s="271" t="s">
        <v>177</v>
      </c>
    </row>
    <row r="158" s="2" customFormat="1" ht="16.5" customHeight="1">
      <c r="A158" s="39"/>
      <c r="B158" s="40"/>
      <c r="C158" s="293" t="s">
        <v>211</v>
      </c>
      <c r="D158" s="293" t="s">
        <v>375</v>
      </c>
      <c r="E158" s="294" t="s">
        <v>1407</v>
      </c>
      <c r="F158" s="295" t="s">
        <v>1408</v>
      </c>
      <c r="G158" s="296" t="s">
        <v>288</v>
      </c>
      <c r="H158" s="297">
        <v>134</v>
      </c>
      <c r="I158" s="298"/>
      <c r="J158" s="299">
        <f>ROUND(I158*H158,2)</f>
        <v>0</v>
      </c>
      <c r="K158" s="295" t="s">
        <v>183</v>
      </c>
      <c r="L158" s="300"/>
      <c r="M158" s="301" t="s">
        <v>1</v>
      </c>
      <c r="N158" s="302" t="s">
        <v>41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198</v>
      </c>
      <c r="AT158" s="247" t="s">
        <v>375</v>
      </c>
      <c r="AU158" s="247" t="s">
        <v>86</v>
      </c>
      <c r="AY158" s="18" t="s">
        <v>177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84</v>
      </c>
      <c r="BK158" s="248">
        <f>ROUND(I158*H158,2)</f>
        <v>0</v>
      </c>
      <c r="BL158" s="18" t="s">
        <v>184</v>
      </c>
      <c r="BM158" s="247" t="s">
        <v>214</v>
      </c>
    </row>
    <row r="159" s="13" customFormat="1">
      <c r="A159" s="13"/>
      <c r="B159" s="249"/>
      <c r="C159" s="250"/>
      <c r="D159" s="251" t="s">
        <v>185</v>
      </c>
      <c r="E159" s="252" t="s">
        <v>1</v>
      </c>
      <c r="F159" s="253" t="s">
        <v>1409</v>
      </c>
      <c r="G159" s="250"/>
      <c r="H159" s="254">
        <v>134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185</v>
      </c>
      <c r="AU159" s="260" t="s">
        <v>86</v>
      </c>
      <c r="AV159" s="13" t="s">
        <v>86</v>
      </c>
      <c r="AW159" s="13" t="s">
        <v>33</v>
      </c>
      <c r="AX159" s="13" t="s">
        <v>76</v>
      </c>
      <c r="AY159" s="260" t="s">
        <v>177</v>
      </c>
    </row>
    <row r="160" s="14" customFormat="1">
      <c r="A160" s="14"/>
      <c r="B160" s="261"/>
      <c r="C160" s="262"/>
      <c r="D160" s="251" t="s">
        <v>185</v>
      </c>
      <c r="E160" s="263" t="s">
        <v>1</v>
      </c>
      <c r="F160" s="264" t="s">
        <v>187</v>
      </c>
      <c r="G160" s="262"/>
      <c r="H160" s="265">
        <v>134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185</v>
      </c>
      <c r="AU160" s="271" t="s">
        <v>86</v>
      </c>
      <c r="AV160" s="14" t="s">
        <v>184</v>
      </c>
      <c r="AW160" s="14" t="s">
        <v>33</v>
      </c>
      <c r="AX160" s="14" t="s">
        <v>84</v>
      </c>
      <c r="AY160" s="271" t="s">
        <v>177</v>
      </c>
    </row>
    <row r="161" s="2" customFormat="1" ht="16.5" customHeight="1">
      <c r="A161" s="39"/>
      <c r="B161" s="40"/>
      <c r="C161" s="236" t="s">
        <v>198</v>
      </c>
      <c r="D161" s="236" t="s">
        <v>179</v>
      </c>
      <c r="E161" s="237" t="s">
        <v>1410</v>
      </c>
      <c r="F161" s="238" t="s">
        <v>1411</v>
      </c>
      <c r="G161" s="239" t="s">
        <v>429</v>
      </c>
      <c r="H161" s="240">
        <v>139</v>
      </c>
      <c r="I161" s="241"/>
      <c r="J161" s="242">
        <f>ROUND(I161*H161,2)</f>
        <v>0</v>
      </c>
      <c r="K161" s="238" t="s">
        <v>1</v>
      </c>
      <c r="L161" s="45"/>
      <c r="M161" s="243" t="s">
        <v>1</v>
      </c>
      <c r="N161" s="244" t="s">
        <v>41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184</v>
      </c>
      <c r="AT161" s="247" t="s">
        <v>179</v>
      </c>
      <c r="AU161" s="247" t="s">
        <v>86</v>
      </c>
      <c r="AY161" s="18" t="s">
        <v>177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84</v>
      </c>
      <c r="BK161" s="248">
        <f>ROUND(I161*H161,2)</f>
        <v>0</v>
      </c>
      <c r="BL161" s="18" t="s">
        <v>184</v>
      </c>
      <c r="BM161" s="247" t="s">
        <v>217</v>
      </c>
    </row>
    <row r="162" s="15" customFormat="1">
      <c r="A162" s="15"/>
      <c r="B162" s="272"/>
      <c r="C162" s="273"/>
      <c r="D162" s="251" t="s">
        <v>185</v>
      </c>
      <c r="E162" s="274" t="s">
        <v>1</v>
      </c>
      <c r="F162" s="275" t="s">
        <v>102</v>
      </c>
      <c r="G162" s="273"/>
      <c r="H162" s="274" t="s">
        <v>1</v>
      </c>
      <c r="I162" s="276"/>
      <c r="J162" s="273"/>
      <c r="K162" s="273"/>
      <c r="L162" s="277"/>
      <c r="M162" s="278"/>
      <c r="N162" s="279"/>
      <c r="O162" s="279"/>
      <c r="P162" s="279"/>
      <c r="Q162" s="279"/>
      <c r="R162" s="279"/>
      <c r="S162" s="279"/>
      <c r="T162" s="28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185</v>
      </c>
      <c r="AU162" s="281" t="s">
        <v>86</v>
      </c>
      <c r="AV162" s="15" t="s">
        <v>84</v>
      </c>
      <c r="AW162" s="15" t="s">
        <v>33</v>
      </c>
      <c r="AX162" s="15" t="s">
        <v>76</v>
      </c>
      <c r="AY162" s="281" t="s">
        <v>177</v>
      </c>
    </row>
    <row r="163" s="13" customFormat="1">
      <c r="A163" s="13"/>
      <c r="B163" s="249"/>
      <c r="C163" s="250"/>
      <c r="D163" s="251" t="s">
        <v>185</v>
      </c>
      <c r="E163" s="252" t="s">
        <v>1</v>
      </c>
      <c r="F163" s="253" t="s">
        <v>1412</v>
      </c>
      <c r="G163" s="250"/>
      <c r="H163" s="254">
        <v>139</v>
      </c>
      <c r="I163" s="255"/>
      <c r="J163" s="250"/>
      <c r="K163" s="250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185</v>
      </c>
      <c r="AU163" s="260" t="s">
        <v>86</v>
      </c>
      <c r="AV163" s="13" t="s">
        <v>86</v>
      </c>
      <c r="AW163" s="13" t="s">
        <v>33</v>
      </c>
      <c r="AX163" s="13" t="s">
        <v>76</v>
      </c>
      <c r="AY163" s="260" t="s">
        <v>177</v>
      </c>
    </row>
    <row r="164" s="14" customFormat="1">
      <c r="A164" s="14"/>
      <c r="B164" s="261"/>
      <c r="C164" s="262"/>
      <c r="D164" s="251" t="s">
        <v>185</v>
      </c>
      <c r="E164" s="263" t="s">
        <v>1</v>
      </c>
      <c r="F164" s="264" t="s">
        <v>187</v>
      </c>
      <c r="G164" s="262"/>
      <c r="H164" s="265">
        <v>139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1" t="s">
        <v>185</v>
      </c>
      <c r="AU164" s="271" t="s">
        <v>86</v>
      </c>
      <c r="AV164" s="14" t="s">
        <v>184</v>
      </c>
      <c r="AW164" s="14" t="s">
        <v>33</v>
      </c>
      <c r="AX164" s="14" t="s">
        <v>84</v>
      </c>
      <c r="AY164" s="271" t="s">
        <v>177</v>
      </c>
    </row>
    <row r="165" s="2" customFormat="1" ht="16.5" customHeight="1">
      <c r="A165" s="39"/>
      <c r="B165" s="40"/>
      <c r="C165" s="293" t="s">
        <v>219</v>
      </c>
      <c r="D165" s="293" t="s">
        <v>375</v>
      </c>
      <c r="E165" s="294" t="s">
        <v>1413</v>
      </c>
      <c r="F165" s="295" t="s">
        <v>1414</v>
      </c>
      <c r="G165" s="296" t="s">
        <v>288</v>
      </c>
      <c r="H165" s="297">
        <v>228</v>
      </c>
      <c r="I165" s="298"/>
      <c r="J165" s="299">
        <f>ROUND(I165*H165,2)</f>
        <v>0</v>
      </c>
      <c r="K165" s="295" t="s">
        <v>183</v>
      </c>
      <c r="L165" s="300"/>
      <c r="M165" s="301" t="s">
        <v>1</v>
      </c>
      <c r="N165" s="302" t="s">
        <v>41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198</v>
      </c>
      <c r="AT165" s="247" t="s">
        <v>375</v>
      </c>
      <c r="AU165" s="247" t="s">
        <v>86</v>
      </c>
      <c r="AY165" s="18" t="s">
        <v>177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84</v>
      </c>
      <c r="BK165" s="248">
        <f>ROUND(I165*H165,2)</f>
        <v>0</v>
      </c>
      <c r="BL165" s="18" t="s">
        <v>184</v>
      </c>
      <c r="BM165" s="247" t="s">
        <v>222</v>
      </c>
    </row>
    <row r="166" s="12" customFormat="1" ht="22.8" customHeight="1">
      <c r="A166" s="12"/>
      <c r="B166" s="220"/>
      <c r="C166" s="221"/>
      <c r="D166" s="222" t="s">
        <v>75</v>
      </c>
      <c r="E166" s="234" t="s">
        <v>184</v>
      </c>
      <c r="F166" s="234" t="s">
        <v>303</v>
      </c>
      <c r="G166" s="221"/>
      <c r="H166" s="221"/>
      <c r="I166" s="224"/>
      <c r="J166" s="235">
        <f>BK166</f>
        <v>0</v>
      </c>
      <c r="K166" s="221"/>
      <c r="L166" s="226"/>
      <c r="M166" s="227"/>
      <c r="N166" s="228"/>
      <c r="O166" s="228"/>
      <c r="P166" s="229">
        <f>SUM(P167:P192)</f>
        <v>0</v>
      </c>
      <c r="Q166" s="228"/>
      <c r="R166" s="229">
        <f>SUM(R167:R192)</f>
        <v>0</v>
      </c>
      <c r="S166" s="228"/>
      <c r="T166" s="230">
        <f>SUM(T167:T192)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1" t="s">
        <v>84</v>
      </c>
      <c r="AT166" s="232" t="s">
        <v>75</v>
      </c>
      <c r="AU166" s="232" t="s">
        <v>84</v>
      </c>
      <c r="AY166" s="231" t="s">
        <v>177</v>
      </c>
      <c r="BK166" s="233">
        <f>SUM(BK167:BK192)</f>
        <v>0</v>
      </c>
    </row>
    <row r="167" s="2" customFormat="1" ht="16.5" customHeight="1">
      <c r="A167" s="39"/>
      <c r="B167" s="40"/>
      <c r="C167" s="236" t="s">
        <v>205</v>
      </c>
      <c r="D167" s="236" t="s">
        <v>179</v>
      </c>
      <c r="E167" s="237" t="s">
        <v>1415</v>
      </c>
      <c r="F167" s="238" t="s">
        <v>1416</v>
      </c>
      <c r="G167" s="239" t="s">
        <v>288</v>
      </c>
      <c r="H167" s="240">
        <v>114</v>
      </c>
      <c r="I167" s="241"/>
      <c r="J167" s="242">
        <f>ROUND(I167*H167,2)</f>
        <v>0</v>
      </c>
      <c r="K167" s="238" t="s">
        <v>183</v>
      </c>
      <c r="L167" s="45"/>
      <c r="M167" s="243" t="s">
        <v>1</v>
      </c>
      <c r="N167" s="244" t="s">
        <v>41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184</v>
      </c>
      <c r="AT167" s="247" t="s">
        <v>179</v>
      </c>
      <c r="AU167" s="247" t="s">
        <v>86</v>
      </c>
      <c r="AY167" s="18" t="s">
        <v>177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84</v>
      </c>
      <c r="BK167" s="248">
        <f>ROUND(I167*H167,2)</f>
        <v>0</v>
      </c>
      <c r="BL167" s="18" t="s">
        <v>184</v>
      </c>
      <c r="BM167" s="247" t="s">
        <v>228</v>
      </c>
    </row>
    <row r="168" s="15" customFormat="1">
      <c r="A168" s="15"/>
      <c r="B168" s="272"/>
      <c r="C168" s="273"/>
      <c r="D168" s="251" t="s">
        <v>185</v>
      </c>
      <c r="E168" s="274" t="s">
        <v>1</v>
      </c>
      <c r="F168" s="275" t="s">
        <v>1417</v>
      </c>
      <c r="G168" s="273"/>
      <c r="H168" s="274" t="s">
        <v>1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185</v>
      </c>
      <c r="AU168" s="281" t="s">
        <v>86</v>
      </c>
      <c r="AV168" s="15" t="s">
        <v>84</v>
      </c>
      <c r="AW168" s="15" t="s">
        <v>33</v>
      </c>
      <c r="AX168" s="15" t="s">
        <v>76</v>
      </c>
      <c r="AY168" s="281" t="s">
        <v>177</v>
      </c>
    </row>
    <row r="169" s="13" customFormat="1">
      <c r="A169" s="13"/>
      <c r="B169" s="249"/>
      <c r="C169" s="250"/>
      <c r="D169" s="251" t="s">
        <v>185</v>
      </c>
      <c r="E169" s="252" t="s">
        <v>1</v>
      </c>
      <c r="F169" s="253" t="s">
        <v>1418</v>
      </c>
      <c r="G169" s="250"/>
      <c r="H169" s="254">
        <v>114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185</v>
      </c>
      <c r="AU169" s="260" t="s">
        <v>86</v>
      </c>
      <c r="AV169" s="13" t="s">
        <v>86</v>
      </c>
      <c r="AW169" s="13" t="s">
        <v>33</v>
      </c>
      <c r="AX169" s="13" t="s">
        <v>76</v>
      </c>
      <c r="AY169" s="260" t="s">
        <v>177</v>
      </c>
    </row>
    <row r="170" s="14" customFormat="1">
      <c r="A170" s="14"/>
      <c r="B170" s="261"/>
      <c r="C170" s="262"/>
      <c r="D170" s="251" t="s">
        <v>185</v>
      </c>
      <c r="E170" s="263" t="s">
        <v>1</v>
      </c>
      <c r="F170" s="264" t="s">
        <v>187</v>
      </c>
      <c r="G170" s="262"/>
      <c r="H170" s="265">
        <v>114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185</v>
      </c>
      <c r="AU170" s="271" t="s">
        <v>86</v>
      </c>
      <c r="AV170" s="14" t="s">
        <v>184</v>
      </c>
      <c r="AW170" s="14" t="s">
        <v>33</v>
      </c>
      <c r="AX170" s="14" t="s">
        <v>84</v>
      </c>
      <c r="AY170" s="271" t="s">
        <v>177</v>
      </c>
    </row>
    <row r="171" s="2" customFormat="1" ht="16.5" customHeight="1">
      <c r="A171" s="39"/>
      <c r="B171" s="40"/>
      <c r="C171" s="293" t="s">
        <v>236</v>
      </c>
      <c r="D171" s="293" t="s">
        <v>375</v>
      </c>
      <c r="E171" s="294" t="s">
        <v>1419</v>
      </c>
      <c r="F171" s="295" t="s">
        <v>1420</v>
      </c>
      <c r="G171" s="296" t="s">
        <v>288</v>
      </c>
      <c r="H171" s="297">
        <v>114</v>
      </c>
      <c r="I171" s="298"/>
      <c r="J171" s="299">
        <f>ROUND(I171*H171,2)</f>
        <v>0</v>
      </c>
      <c r="K171" s="295" t="s">
        <v>183</v>
      </c>
      <c r="L171" s="300"/>
      <c r="M171" s="301" t="s">
        <v>1</v>
      </c>
      <c r="N171" s="302" t="s">
        <v>41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198</v>
      </c>
      <c r="AT171" s="247" t="s">
        <v>375</v>
      </c>
      <c r="AU171" s="247" t="s">
        <v>86</v>
      </c>
      <c r="AY171" s="18" t="s">
        <v>177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84</v>
      </c>
      <c r="BK171" s="248">
        <f>ROUND(I171*H171,2)</f>
        <v>0</v>
      </c>
      <c r="BL171" s="18" t="s">
        <v>184</v>
      </c>
      <c r="BM171" s="247" t="s">
        <v>239</v>
      </c>
    </row>
    <row r="172" s="2" customFormat="1" ht="33" customHeight="1">
      <c r="A172" s="39"/>
      <c r="B172" s="40"/>
      <c r="C172" s="236" t="s">
        <v>208</v>
      </c>
      <c r="D172" s="236" t="s">
        <v>179</v>
      </c>
      <c r="E172" s="237" t="s">
        <v>1421</v>
      </c>
      <c r="F172" s="238" t="s">
        <v>1422</v>
      </c>
      <c r="G172" s="239" t="s">
        <v>429</v>
      </c>
      <c r="H172" s="240">
        <v>262.5</v>
      </c>
      <c r="I172" s="241"/>
      <c r="J172" s="242">
        <f>ROUND(I172*H172,2)</f>
        <v>0</v>
      </c>
      <c r="K172" s="238" t="s">
        <v>183</v>
      </c>
      <c r="L172" s="45"/>
      <c r="M172" s="243" t="s">
        <v>1</v>
      </c>
      <c r="N172" s="244" t="s">
        <v>41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184</v>
      </c>
      <c r="AT172" s="247" t="s">
        <v>179</v>
      </c>
      <c r="AU172" s="247" t="s">
        <v>86</v>
      </c>
      <c r="AY172" s="18" t="s">
        <v>177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84</v>
      </c>
      <c r="BK172" s="248">
        <f>ROUND(I172*H172,2)</f>
        <v>0</v>
      </c>
      <c r="BL172" s="18" t="s">
        <v>184</v>
      </c>
      <c r="BM172" s="247" t="s">
        <v>243</v>
      </c>
    </row>
    <row r="173" s="15" customFormat="1">
      <c r="A173" s="15"/>
      <c r="B173" s="272"/>
      <c r="C173" s="273"/>
      <c r="D173" s="251" t="s">
        <v>185</v>
      </c>
      <c r="E173" s="274" t="s">
        <v>1</v>
      </c>
      <c r="F173" s="275" t="s">
        <v>1423</v>
      </c>
      <c r="G173" s="273"/>
      <c r="H173" s="274" t="s">
        <v>1</v>
      </c>
      <c r="I173" s="276"/>
      <c r="J173" s="273"/>
      <c r="K173" s="273"/>
      <c r="L173" s="277"/>
      <c r="M173" s="278"/>
      <c r="N173" s="279"/>
      <c r="O173" s="279"/>
      <c r="P173" s="279"/>
      <c r="Q173" s="279"/>
      <c r="R173" s="279"/>
      <c r="S173" s="279"/>
      <c r="T173" s="28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1" t="s">
        <v>185</v>
      </c>
      <c r="AU173" s="281" t="s">
        <v>86</v>
      </c>
      <c r="AV173" s="15" t="s">
        <v>84</v>
      </c>
      <c r="AW173" s="15" t="s">
        <v>33</v>
      </c>
      <c r="AX173" s="15" t="s">
        <v>76</v>
      </c>
      <c r="AY173" s="281" t="s">
        <v>177</v>
      </c>
    </row>
    <row r="174" s="13" customFormat="1">
      <c r="A174" s="13"/>
      <c r="B174" s="249"/>
      <c r="C174" s="250"/>
      <c r="D174" s="251" t="s">
        <v>185</v>
      </c>
      <c r="E174" s="252" t="s">
        <v>1</v>
      </c>
      <c r="F174" s="253" t="s">
        <v>1424</v>
      </c>
      <c r="G174" s="250"/>
      <c r="H174" s="254">
        <v>123.5</v>
      </c>
      <c r="I174" s="255"/>
      <c r="J174" s="250"/>
      <c r="K174" s="250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185</v>
      </c>
      <c r="AU174" s="260" t="s">
        <v>86</v>
      </c>
      <c r="AV174" s="13" t="s">
        <v>86</v>
      </c>
      <c r="AW174" s="13" t="s">
        <v>33</v>
      </c>
      <c r="AX174" s="13" t="s">
        <v>76</v>
      </c>
      <c r="AY174" s="260" t="s">
        <v>177</v>
      </c>
    </row>
    <row r="175" s="16" customFormat="1">
      <c r="A175" s="16"/>
      <c r="B175" s="282"/>
      <c r="C175" s="283"/>
      <c r="D175" s="251" t="s">
        <v>185</v>
      </c>
      <c r="E175" s="284" t="s">
        <v>1</v>
      </c>
      <c r="F175" s="285" t="s">
        <v>280</v>
      </c>
      <c r="G175" s="283"/>
      <c r="H175" s="286">
        <v>123.5</v>
      </c>
      <c r="I175" s="287"/>
      <c r="J175" s="283"/>
      <c r="K175" s="283"/>
      <c r="L175" s="288"/>
      <c r="M175" s="289"/>
      <c r="N175" s="290"/>
      <c r="O175" s="290"/>
      <c r="P175" s="290"/>
      <c r="Q175" s="290"/>
      <c r="R175" s="290"/>
      <c r="S175" s="290"/>
      <c r="T175" s="291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92" t="s">
        <v>185</v>
      </c>
      <c r="AU175" s="292" t="s">
        <v>86</v>
      </c>
      <c r="AV175" s="16" t="s">
        <v>192</v>
      </c>
      <c r="AW175" s="16" t="s">
        <v>33</v>
      </c>
      <c r="AX175" s="16" t="s">
        <v>76</v>
      </c>
      <c r="AY175" s="292" t="s">
        <v>177</v>
      </c>
    </row>
    <row r="176" s="15" customFormat="1">
      <c r="A176" s="15"/>
      <c r="B176" s="272"/>
      <c r="C176" s="273"/>
      <c r="D176" s="251" t="s">
        <v>185</v>
      </c>
      <c r="E176" s="274" t="s">
        <v>1</v>
      </c>
      <c r="F176" s="275" t="s">
        <v>102</v>
      </c>
      <c r="G176" s="273"/>
      <c r="H176" s="274" t="s">
        <v>1</v>
      </c>
      <c r="I176" s="276"/>
      <c r="J176" s="273"/>
      <c r="K176" s="273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185</v>
      </c>
      <c r="AU176" s="281" t="s">
        <v>86</v>
      </c>
      <c r="AV176" s="15" t="s">
        <v>84</v>
      </c>
      <c r="AW176" s="15" t="s">
        <v>33</v>
      </c>
      <c r="AX176" s="15" t="s">
        <v>76</v>
      </c>
      <c r="AY176" s="281" t="s">
        <v>177</v>
      </c>
    </row>
    <row r="177" s="13" customFormat="1">
      <c r="A177" s="13"/>
      <c r="B177" s="249"/>
      <c r="C177" s="250"/>
      <c r="D177" s="251" t="s">
        <v>185</v>
      </c>
      <c r="E177" s="252" t="s">
        <v>1</v>
      </c>
      <c r="F177" s="253" t="s">
        <v>1412</v>
      </c>
      <c r="G177" s="250"/>
      <c r="H177" s="254">
        <v>139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185</v>
      </c>
      <c r="AU177" s="260" t="s">
        <v>86</v>
      </c>
      <c r="AV177" s="13" t="s">
        <v>86</v>
      </c>
      <c r="AW177" s="13" t="s">
        <v>33</v>
      </c>
      <c r="AX177" s="13" t="s">
        <v>76</v>
      </c>
      <c r="AY177" s="260" t="s">
        <v>177</v>
      </c>
    </row>
    <row r="178" s="16" customFormat="1">
      <c r="A178" s="16"/>
      <c r="B178" s="282"/>
      <c r="C178" s="283"/>
      <c r="D178" s="251" t="s">
        <v>185</v>
      </c>
      <c r="E178" s="284" t="s">
        <v>1</v>
      </c>
      <c r="F178" s="285" t="s">
        <v>280</v>
      </c>
      <c r="G178" s="283"/>
      <c r="H178" s="286">
        <v>139</v>
      </c>
      <c r="I178" s="287"/>
      <c r="J178" s="283"/>
      <c r="K178" s="283"/>
      <c r="L178" s="288"/>
      <c r="M178" s="289"/>
      <c r="N178" s="290"/>
      <c r="O178" s="290"/>
      <c r="P178" s="290"/>
      <c r="Q178" s="290"/>
      <c r="R178" s="290"/>
      <c r="S178" s="290"/>
      <c r="T178" s="291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92" t="s">
        <v>185</v>
      </c>
      <c r="AU178" s="292" t="s">
        <v>86</v>
      </c>
      <c r="AV178" s="16" t="s">
        <v>192</v>
      </c>
      <c r="AW178" s="16" t="s">
        <v>33</v>
      </c>
      <c r="AX178" s="16" t="s">
        <v>76</v>
      </c>
      <c r="AY178" s="292" t="s">
        <v>177</v>
      </c>
    </row>
    <row r="179" s="14" customFormat="1">
      <c r="A179" s="14"/>
      <c r="B179" s="261"/>
      <c r="C179" s="262"/>
      <c r="D179" s="251" t="s">
        <v>185</v>
      </c>
      <c r="E179" s="263" t="s">
        <v>1</v>
      </c>
      <c r="F179" s="264" t="s">
        <v>187</v>
      </c>
      <c r="G179" s="262"/>
      <c r="H179" s="265">
        <v>262.5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1" t="s">
        <v>185</v>
      </c>
      <c r="AU179" s="271" t="s">
        <v>86</v>
      </c>
      <c r="AV179" s="14" t="s">
        <v>184</v>
      </c>
      <c r="AW179" s="14" t="s">
        <v>33</v>
      </c>
      <c r="AX179" s="14" t="s">
        <v>84</v>
      </c>
      <c r="AY179" s="271" t="s">
        <v>177</v>
      </c>
    </row>
    <row r="180" s="2" customFormat="1" ht="33" customHeight="1">
      <c r="A180" s="39"/>
      <c r="B180" s="40"/>
      <c r="C180" s="236" t="s">
        <v>244</v>
      </c>
      <c r="D180" s="236" t="s">
        <v>179</v>
      </c>
      <c r="E180" s="237" t="s">
        <v>1101</v>
      </c>
      <c r="F180" s="238" t="s">
        <v>1102</v>
      </c>
      <c r="G180" s="239" t="s">
        <v>227</v>
      </c>
      <c r="H180" s="240">
        <v>69.5</v>
      </c>
      <c r="I180" s="241"/>
      <c r="J180" s="242">
        <f>ROUND(I180*H180,2)</f>
        <v>0</v>
      </c>
      <c r="K180" s="238" t="s">
        <v>183</v>
      </c>
      <c r="L180" s="45"/>
      <c r="M180" s="243" t="s">
        <v>1</v>
      </c>
      <c r="N180" s="244" t="s">
        <v>41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184</v>
      </c>
      <c r="AT180" s="247" t="s">
        <v>179</v>
      </c>
      <c r="AU180" s="247" t="s">
        <v>86</v>
      </c>
      <c r="AY180" s="18" t="s">
        <v>177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84</v>
      </c>
      <c r="BK180" s="248">
        <f>ROUND(I180*H180,2)</f>
        <v>0</v>
      </c>
      <c r="BL180" s="18" t="s">
        <v>184</v>
      </c>
      <c r="BM180" s="247" t="s">
        <v>247</v>
      </c>
    </row>
    <row r="181" s="15" customFormat="1">
      <c r="A181" s="15"/>
      <c r="B181" s="272"/>
      <c r="C181" s="273"/>
      <c r="D181" s="251" t="s">
        <v>185</v>
      </c>
      <c r="E181" s="274" t="s">
        <v>1</v>
      </c>
      <c r="F181" s="275" t="s">
        <v>102</v>
      </c>
      <c r="G181" s="273"/>
      <c r="H181" s="274" t="s">
        <v>1</v>
      </c>
      <c r="I181" s="276"/>
      <c r="J181" s="273"/>
      <c r="K181" s="273"/>
      <c r="L181" s="277"/>
      <c r="M181" s="278"/>
      <c r="N181" s="279"/>
      <c r="O181" s="279"/>
      <c r="P181" s="279"/>
      <c r="Q181" s="279"/>
      <c r="R181" s="279"/>
      <c r="S181" s="279"/>
      <c r="T181" s="28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1" t="s">
        <v>185</v>
      </c>
      <c r="AU181" s="281" t="s">
        <v>86</v>
      </c>
      <c r="AV181" s="15" t="s">
        <v>84</v>
      </c>
      <c r="AW181" s="15" t="s">
        <v>33</v>
      </c>
      <c r="AX181" s="15" t="s">
        <v>76</v>
      </c>
      <c r="AY181" s="281" t="s">
        <v>177</v>
      </c>
    </row>
    <row r="182" s="13" customFormat="1">
      <c r="A182" s="13"/>
      <c r="B182" s="249"/>
      <c r="C182" s="250"/>
      <c r="D182" s="251" t="s">
        <v>185</v>
      </c>
      <c r="E182" s="252" t="s">
        <v>1</v>
      </c>
      <c r="F182" s="253" t="s">
        <v>1425</v>
      </c>
      <c r="G182" s="250"/>
      <c r="H182" s="254">
        <v>69.5</v>
      </c>
      <c r="I182" s="255"/>
      <c r="J182" s="250"/>
      <c r="K182" s="250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185</v>
      </c>
      <c r="AU182" s="260" t="s">
        <v>86</v>
      </c>
      <c r="AV182" s="13" t="s">
        <v>86</v>
      </c>
      <c r="AW182" s="13" t="s">
        <v>33</v>
      </c>
      <c r="AX182" s="13" t="s">
        <v>76</v>
      </c>
      <c r="AY182" s="260" t="s">
        <v>177</v>
      </c>
    </row>
    <row r="183" s="14" customFormat="1">
      <c r="A183" s="14"/>
      <c r="B183" s="261"/>
      <c r="C183" s="262"/>
      <c r="D183" s="251" t="s">
        <v>185</v>
      </c>
      <c r="E183" s="263" t="s">
        <v>1</v>
      </c>
      <c r="F183" s="264" t="s">
        <v>187</v>
      </c>
      <c r="G183" s="262"/>
      <c r="H183" s="265">
        <v>69.5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1" t="s">
        <v>185</v>
      </c>
      <c r="AU183" s="271" t="s">
        <v>86</v>
      </c>
      <c r="AV183" s="14" t="s">
        <v>184</v>
      </c>
      <c r="AW183" s="14" t="s">
        <v>33</v>
      </c>
      <c r="AX183" s="14" t="s">
        <v>84</v>
      </c>
      <c r="AY183" s="271" t="s">
        <v>177</v>
      </c>
    </row>
    <row r="184" s="2" customFormat="1" ht="16.5" customHeight="1">
      <c r="A184" s="39"/>
      <c r="B184" s="40"/>
      <c r="C184" s="236" t="s">
        <v>214</v>
      </c>
      <c r="D184" s="236" t="s">
        <v>179</v>
      </c>
      <c r="E184" s="237" t="s">
        <v>1426</v>
      </c>
      <c r="F184" s="238" t="s">
        <v>1427</v>
      </c>
      <c r="G184" s="239" t="s">
        <v>182</v>
      </c>
      <c r="H184" s="240">
        <v>21.893000000000001</v>
      </c>
      <c r="I184" s="241"/>
      <c r="J184" s="242">
        <f>ROUND(I184*H184,2)</f>
        <v>0</v>
      </c>
      <c r="K184" s="238" t="s">
        <v>1</v>
      </c>
      <c r="L184" s="45"/>
      <c r="M184" s="243" t="s">
        <v>1</v>
      </c>
      <c r="N184" s="244" t="s">
        <v>41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184</v>
      </c>
      <c r="AT184" s="247" t="s">
        <v>179</v>
      </c>
      <c r="AU184" s="247" t="s">
        <v>86</v>
      </c>
      <c r="AY184" s="18" t="s">
        <v>177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84</v>
      </c>
      <c r="BK184" s="248">
        <f>ROUND(I184*H184,2)</f>
        <v>0</v>
      </c>
      <c r="BL184" s="18" t="s">
        <v>184</v>
      </c>
      <c r="BM184" s="247" t="s">
        <v>252</v>
      </c>
    </row>
    <row r="185" s="2" customFormat="1" ht="66.75" customHeight="1">
      <c r="A185" s="39"/>
      <c r="B185" s="40"/>
      <c r="C185" s="236" t="s">
        <v>8</v>
      </c>
      <c r="D185" s="236" t="s">
        <v>179</v>
      </c>
      <c r="E185" s="237" t="s">
        <v>1428</v>
      </c>
      <c r="F185" s="238" t="s">
        <v>1429</v>
      </c>
      <c r="G185" s="239" t="s">
        <v>227</v>
      </c>
      <c r="H185" s="240">
        <v>69.5</v>
      </c>
      <c r="I185" s="241"/>
      <c r="J185" s="242">
        <f>ROUND(I185*H185,2)</f>
        <v>0</v>
      </c>
      <c r="K185" s="238" t="s">
        <v>183</v>
      </c>
      <c r="L185" s="45"/>
      <c r="M185" s="243" t="s">
        <v>1</v>
      </c>
      <c r="N185" s="244" t="s">
        <v>41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184</v>
      </c>
      <c r="AT185" s="247" t="s">
        <v>179</v>
      </c>
      <c r="AU185" s="247" t="s">
        <v>86</v>
      </c>
      <c r="AY185" s="18" t="s">
        <v>177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84</v>
      </c>
      <c r="BK185" s="248">
        <f>ROUND(I185*H185,2)</f>
        <v>0</v>
      </c>
      <c r="BL185" s="18" t="s">
        <v>184</v>
      </c>
      <c r="BM185" s="247" t="s">
        <v>257</v>
      </c>
    </row>
    <row r="186" s="15" customFormat="1">
      <c r="A186" s="15"/>
      <c r="B186" s="272"/>
      <c r="C186" s="273"/>
      <c r="D186" s="251" t="s">
        <v>185</v>
      </c>
      <c r="E186" s="274" t="s">
        <v>1</v>
      </c>
      <c r="F186" s="275" t="s">
        <v>102</v>
      </c>
      <c r="G186" s="273"/>
      <c r="H186" s="274" t="s">
        <v>1</v>
      </c>
      <c r="I186" s="276"/>
      <c r="J186" s="273"/>
      <c r="K186" s="273"/>
      <c r="L186" s="277"/>
      <c r="M186" s="278"/>
      <c r="N186" s="279"/>
      <c r="O186" s="279"/>
      <c r="P186" s="279"/>
      <c r="Q186" s="279"/>
      <c r="R186" s="279"/>
      <c r="S186" s="279"/>
      <c r="T186" s="28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1" t="s">
        <v>185</v>
      </c>
      <c r="AU186" s="281" t="s">
        <v>86</v>
      </c>
      <c r="AV186" s="15" t="s">
        <v>84</v>
      </c>
      <c r="AW186" s="15" t="s">
        <v>33</v>
      </c>
      <c r="AX186" s="15" t="s">
        <v>76</v>
      </c>
      <c r="AY186" s="281" t="s">
        <v>177</v>
      </c>
    </row>
    <row r="187" s="13" customFormat="1">
      <c r="A187" s="13"/>
      <c r="B187" s="249"/>
      <c r="C187" s="250"/>
      <c r="D187" s="251" t="s">
        <v>185</v>
      </c>
      <c r="E187" s="252" t="s">
        <v>1</v>
      </c>
      <c r="F187" s="253" t="s">
        <v>1425</v>
      </c>
      <c r="G187" s="250"/>
      <c r="H187" s="254">
        <v>69.5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185</v>
      </c>
      <c r="AU187" s="260" t="s">
        <v>86</v>
      </c>
      <c r="AV187" s="13" t="s">
        <v>86</v>
      </c>
      <c r="AW187" s="13" t="s">
        <v>33</v>
      </c>
      <c r="AX187" s="13" t="s">
        <v>76</v>
      </c>
      <c r="AY187" s="260" t="s">
        <v>177</v>
      </c>
    </row>
    <row r="188" s="14" customFormat="1">
      <c r="A188" s="14"/>
      <c r="B188" s="261"/>
      <c r="C188" s="262"/>
      <c r="D188" s="251" t="s">
        <v>185</v>
      </c>
      <c r="E188" s="263" t="s">
        <v>1</v>
      </c>
      <c r="F188" s="264" t="s">
        <v>187</v>
      </c>
      <c r="G188" s="262"/>
      <c r="H188" s="265">
        <v>69.5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1" t="s">
        <v>185</v>
      </c>
      <c r="AU188" s="271" t="s">
        <v>86</v>
      </c>
      <c r="AV188" s="14" t="s">
        <v>184</v>
      </c>
      <c r="AW188" s="14" t="s">
        <v>33</v>
      </c>
      <c r="AX188" s="14" t="s">
        <v>84</v>
      </c>
      <c r="AY188" s="271" t="s">
        <v>177</v>
      </c>
    </row>
    <row r="189" s="2" customFormat="1" ht="16.5" customHeight="1">
      <c r="A189" s="39"/>
      <c r="B189" s="40"/>
      <c r="C189" s="293" t="s">
        <v>217</v>
      </c>
      <c r="D189" s="293" t="s">
        <v>375</v>
      </c>
      <c r="E189" s="294" t="s">
        <v>1430</v>
      </c>
      <c r="F189" s="295" t="s">
        <v>1431</v>
      </c>
      <c r="G189" s="296" t="s">
        <v>227</v>
      </c>
      <c r="H189" s="297">
        <v>70.194999999999993</v>
      </c>
      <c r="I189" s="298"/>
      <c r="J189" s="299">
        <f>ROUND(I189*H189,2)</f>
        <v>0</v>
      </c>
      <c r="K189" s="295" t="s">
        <v>183</v>
      </c>
      <c r="L189" s="300"/>
      <c r="M189" s="301" t="s">
        <v>1</v>
      </c>
      <c r="N189" s="302" t="s">
        <v>41</v>
      </c>
      <c r="O189" s="92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7" t="s">
        <v>198</v>
      </c>
      <c r="AT189" s="247" t="s">
        <v>375</v>
      </c>
      <c r="AU189" s="247" t="s">
        <v>86</v>
      </c>
      <c r="AY189" s="18" t="s">
        <v>177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8" t="s">
        <v>84</v>
      </c>
      <c r="BK189" s="248">
        <f>ROUND(I189*H189,2)</f>
        <v>0</v>
      </c>
      <c r="BL189" s="18" t="s">
        <v>184</v>
      </c>
      <c r="BM189" s="247" t="s">
        <v>260</v>
      </c>
    </row>
    <row r="190" s="13" customFormat="1">
      <c r="A190" s="13"/>
      <c r="B190" s="249"/>
      <c r="C190" s="250"/>
      <c r="D190" s="251" t="s">
        <v>185</v>
      </c>
      <c r="E190" s="252" t="s">
        <v>1</v>
      </c>
      <c r="F190" s="253" t="s">
        <v>1432</v>
      </c>
      <c r="G190" s="250"/>
      <c r="H190" s="254">
        <v>70.194999999999993</v>
      </c>
      <c r="I190" s="255"/>
      <c r="J190" s="250"/>
      <c r="K190" s="250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185</v>
      </c>
      <c r="AU190" s="260" t="s">
        <v>86</v>
      </c>
      <c r="AV190" s="13" t="s">
        <v>86</v>
      </c>
      <c r="AW190" s="13" t="s">
        <v>33</v>
      </c>
      <c r="AX190" s="13" t="s">
        <v>76</v>
      </c>
      <c r="AY190" s="260" t="s">
        <v>177</v>
      </c>
    </row>
    <row r="191" s="14" customFormat="1">
      <c r="A191" s="14"/>
      <c r="B191" s="261"/>
      <c r="C191" s="262"/>
      <c r="D191" s="251" t="s">
        <v>185</v>
      </c>
      <c r="E191" s="263" t="s">
        <v>1</v>
      </c>
      <c r="F191" s="264" t="s">
        <v>187</v>
      </c>
      <c r="G191" s="262"/>
      <c r="H191" s="265">
        <v>70.194999999999993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185</v>
      </c>
      <c r="AU191" s="271" t="s">
        <v>86</v>
      </c>
      <c r="AV191" s="14" t="s">
        <v>184</v>
      </c>
      <c r="AW191" s="14" t="s">
        <v>33</v>
      </c>
      <c r="AX191" s="14" t="s">
        <v>84</v>
      </c>
      <c r="AY191" s="271" t="s">
        <v>177</v>
      </c>
    </row>
    <row r="192" s="2" customFormat="1" ht="16.5" customHeight="1">
      <c r="A192" s="39"/>
      <c r="B192" s="40"/>
      <c r="C192" s="236" t="s">
        <v>263</v>
      </c>
      <c r="D192" s="236" t="s">
        <v>179</v>
      </c>
      <c r="E192" s="237" t="s">
        <v>1433</v>
      </c>
      <c r="F192" s="238" t="s">
        <v>1434</v>
      </c>
      <c r="G192" s="239" t="s">
        <v>955</v>
      </c>
      <c r="H192" s="240">
        <v>1</v>
      </c>
      <c r="I192" s="241"/>
      <c r="J192" s="242">
        <f>ROUND(I192*H192,2)</f>
        <v>0</v>
      </c>
      <c r="K192" s="238" t="s">
        <v>1</v>
      </c>
      <c r="L192" s="45"/>
      <c r="M192" s="243" t="s">
        <v>1</v>
      </c>
      <c r="N192" s="244" t="s">
        <v>41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184</v>
      </c>
      <c r="AT192" s="247" t="s">
        <v>179</v>
      </c>
      <c r="AU192" s="247" t="s">
        <v>86</v>
      </c>
      <c r="AY192" s="18" t="s">
        <v>177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84</v>
      </c>
      <c r="BK192" s="248">
        <f>ROUND(I192*H192,2)</f>
        <v>0</v>
      </c>
      <c r="BL192" s="18" t="s">
        <v>184</v>
      </c>
      <c r="BM192" s="247" t="s">
        <v>266</v>
      </c>
    </row>
    <row r="193" s="12" customFormat="1" ht="22.8" customHeight="1">
      <c r="A193" s="12"/>
      <c r="B193" s="220"/>
      <c r="C193" s="221"/>
      <c r="D193" s="222" t="s">
        <v>75</v>
      </c>
      <c r="E193" s="234" t="s">
        <v>712</v>
      </c>
      <c r="F193" s="234" t="s">
        <v>713</v>
      </c>
      <c r="G193" s="221"/>
      <c r="H193" s="221"/>
      <c r="I193" s="224"/>
      <c r="J193" s="235">
        <f>BK193</f>
        <v>0</v>
      </c>
      <c r="K193" s="221"/>
      <c r="L193" s="226"/>
      <c r="M193" s="227"/>
      <c r="N193" s="228"/>
      <c r="O193" s="228"/>
      <c r="P193" s="229">
        <f>SUM(P194:P195)</f>
        <v>0</v>
      </c>
      <c r="Q193" s="228"/>
      <c r="R193" s="229">
        <f>SUM(R194:R195)</f>
        <v>0</v>
      </c>
      <c r="S193" s="228"/>
      <c r="T193" s="230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1" t="s">
        <v>84</v>
      </c>
      <c r="AT193" s="232" t="s">
        <v>75</v>
      </c>
      <c r="AU193" s="232" t="s">
        <v>84</v>
      </c>
      <c r="AY193" s="231" t="s">
        <v>177</v>
      </c>
      <c r="BK193" s="233">
        <f>SUM(BK194:BK195)</f>
        <v>0</v>
      </c>
    </row>
    <row r="194" s="2" customFormat="1" ht="33" customHeight="1">
      <c r="A194" s="39"/>
      <c r="B194" s="40"/>
      <c r="C194" s="236" t="s">
        <v>222</v>
      </c>
      <c r="D194" s="236" t="s">
        <v>179</v>
      </c>
      <c r="E194" s="237" t="s">
        <v>1351</v>
      </c>
      <c r="F194" s="238" t="s">
        <v>1352</v>
      </c>
      <c r="G194" s="239" t="s">
        <v>242</v>
      </c>
      <c r="H194" s="240">
        <v>155.27000000000001</v>
      </c>
      <c r="I194" s="241"/>
      <c r="J194" s="242">
        <f>ROUND(I194*H194,2)</f>
        <v>0</v>
      </c>
      <c r="K194" s="238" t="s">
        <v>183</v>
      </c>
      <c r="L194" s="45"/>
      <c r="M194" s="243" t="s">
        <v>1</v>
      </c>
      <c r="N194" s="244" t="s">
        <v>41</v>
      </c>
      <c r="O194" s="92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184</v>
      </c>
      <c r="AT194" s="247" t="s">
        <v>179</v>
      </c>
      <c r="AU194" s="247" t="s">
        <v>86</v>
      </c>
      <c r="AY194" s="18" t="s">
        <v>177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84</v>
      </c>
      <c r="BK194" s="248">
        <f>ROUND(I194*H194,2)</f>
        <v>0</v>
      </c>
      <c r="BL194" s="18" t="s">
        <v>184</v>
      </c>
      <c r="BM194" s="247" t="s">
        <v>271</v>
      </c>
    </row>
    <row r="195" s="2" customFormat="1" ht="55.5" customHeight="1">
      <c r="A195" s="39"/>
      <c r="B195" s="40"/>
      <c r="C195" s="236" t="s">
        <v>273</v>
      </c>
      <c r="D195" s="236" t="s">
        <v>179</v>
      </c>
      <c r="E195" s="237" t="s">
        <v>1435</v>
      </c>
      <c r="F195" s="238" t="s">
        <v>1436</v>
      </c>
      <c r="G195" s="239" t="s">
        <v>242</v>
      </c>
      <c r="H195" s="240">
        <v>155.27000000000001</v>
      </c>
      <c r="I195" s="241"/>
      <c r="J195" s="242">
        <f>ROUND(I195*H195,2)</f>
        <v>0</v>
      </c>
      <c r="K195" s="238" t="s">
        <v>183</v>
      </c>
      <c r="L195" s="45"/>
      <c r="M195" s="304" t="s">
        <v>1</v>
      </c>
      <c r="N195" s="305" t="s">
        <v>41</v>
      </c>
      <c r="O195" s="306"/>
      <c r="P195" s="307">
        <f>O195*H195</f>
        <v>0</v>
      </c>
      <c r="Q195" s="307">
        <v>0</v>
      </c>
      <c r="R195" s="307">
        <f>Q195*H195</f>
        <v>0</v>
      </c>
      <c r="S195" s="307">
        <v>0</v>
      </c>
      <c r="T195" s="30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184</v>
      </c>
      <c r="AT195" s="247" t="s">
        <v>179</v>
      </c>
      <c r="AU195" s="247" t="s">
        <v>86</v>
      </c>
      <c r="AY195" s="18" t="s">
        <v>177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84</v>
      </c>
      <c r="BK195" s="248">
        <f>ROUND(I195*H195,2)</f>
        <v>0</v>
      </c>
      <c r="BL195" s="18" t="s">
        <v>184</v>
      </c>
      <c r="BM195" s="247" t="s">
        <v>276</v>
      </c>
    </row>
    <row r="196" s="2" customFormat="1" ht="6.96" customHeight="1">
      <c r="A196" s="39"/>
      <c r="B196" s="67"/>
      <c r="C196" s="68"/>
      <c r="D196" s="68"/>
      <c r="E196" s="68"/>
      <c r="F196" s="68"/>
      <c r="G196" s="68"/>
      <c r="H196" s="68"/>
      <c r="I196" s="184"/>
      <c r="J196" s="68"/>
      <c r="K196" s="68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o0anrf+QGaieH92ggcSd6DmxaLjm6FFfYVWY4B27SdmKpjYx4prw4IdP6d7rbnHZ+GmEoKe+WDXhAmYb05aupQ==" hashValue="bGg/RsudWIvZIhT6hkzY077r25Tp81L7bwr2aFx5cI/0Z0icI64YkV8a2SI5xmGCyewUDLxHR8QOduOkLvZPKQ==" algorithmName="SHA-512" password="CC35"/>
  <autoFilter ref="C120:K19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136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Vybíralka 25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137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1437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>00231312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>Městská část Praha 14</v>
      </c>
      <c r="F15" s="39"/>
      <c r="G15" s="39"/>
      <c r="H15" s="39"/>
      <c r="I15" s="148" t="s">
        <v>28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>Dvořák architekti s.r.o.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ROUND((SUM(BE122:BE217)),  2)</f>
        <v>0</v>
      </c>
      <c r="G33" s="39"/>
      <c r="H33" s="39"/>
      <c r="I33" s="163">
        <v>0.20999999999999999</v>
      </c>
      <c r="J33" s="162">
        <f>ROUND(((SUM(BE122:BE217))*I33),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ROUND((SUM(BF122:BF217)),  2)</f>
        <v>0</v>
      </c>
      <c r="G34" s="39"/>
      <c r="H34" s="39"/>
      <c r="I34" s="163">
        <v>0.14999999999999999</v>
      </c>
      <c r="J34" s="162">
        <f>ROUND(((SUM(BF122:BF217))*I34),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ROUND((SUM(BG122:BG217)),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ROUND((SUM(BH122:BH217)),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ROUND((SUM(BI122:BI217)),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Vybíralka 25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SO-04A - Odvodnění plochy P1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14</v>
      </c>
      <c r="G91" s="41"/>
      <c r="H91" s="41"/>
      <c r="I91" s="148" t="s">
        <v>31</v>
      </c>
      <c r="J91" s="37" t="str">
        <f>E21</f>
        <v>Dvořák 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140</v>
      </c>
      <c r="D94" s="190"/>
      <c r="E94" s="190"/>
      <c r="F94" s="190"/>
      <c r="G94" s="190"/>
      <c r="H94" s="190"/>
      <c r="I94" s="191"/>
      <c r="J94" s="192" t="s">
        <v>141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142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4"/>
      <c r="C97" s="195"/>
      <c r="D97" s="196" t="s">
        <v>144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145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146</v>
      </c>
      <c r="E99" s="204"/>
      <c r="F99" s="204"/>
      <c r="G99" s="204"/>
      <c r="H99" s="204"/>
      <c r="I99" s="205"/>
      <c r="J99" s="206">
        <f>J175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148</v>
      </c>
      <c r="E100" s="204"/>
      <c r="F100" s="204"/>
      <c r="G100" s="204"/>
      <c r="H100" s="204"/>
      <c r="I100" s="205"/>
      <c r="J100" s="206">
        <f>J184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1031</v>
      </c>
      <c r="E101" s="204"/>
      <c r="F101" s="204"/>
      <c r="G101" s="204"/>
      <c r="H101" s="204"/>
      <c r="I101" s="205"/>
      <c r="J101" s="206">
        <f>J201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696</v>
      </c>
      <c r="E102" s="204"/>
      <c r="F102" s="204"/>
      <c r="G102" s="204"/>
      <c r="H102" s="204"/>
      <c r="I102" s="205"/>
      <c r="J102" s="206">
        <f>J216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162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Vybíralka 25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137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SO-04A - Odvodnění plochy P1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148" t="s">
        <v>22</v>
      </c>
      <c r="J116" s="80" t="str">
        <f>IF(J12="","",J12)</f>
        <v>26. 3. 2020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Městská část Praha 14</v>
      </c>
      <c r="G118" s="41"/>
      <c r="H118" s="41"/>
      <c r="I118" s="148" t="s">
        <v>31</v>
      </c>
      <c r="J118" s="37" t="str">
        <f>E21</f>
        <v>Dvořák architekti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148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163</v>
      </c>
      <c r="D121" s="211" t="s">
        <v>61</v>
      </c>
      <c r="E121" s="211" t="s">
        <v>57</v>
      </c>
      <c r="F121" s="211" t="s">
        <v>58</v>
      </c>
      <c r="G121" s="211" t="s">
        <v>164</v>
      </c>
      <c r="H121" s="211" t="s">
        <v>165</v>
      </c>
      <c r="I121" s="212" t="s">
        <v>166</v>
      </c>
      <c r="J121" s="211" t="s">
        <v>141</v>
      </c>
      <c r="K121" s="213" t="s">
        <v>167</v>
      </c>
      <c r="L121" s="214"/>
      <c r="M121" s="101" t="s">
        <v>1</v>
      </c>
      <c r="N121" s="102" t="s">
        <v>40</v>
      </c>
      <c r="O121" s="102" t="s">
        <v>168</v>
      </c>
      <c r="P121" s="102" t="s">
        <v>169</v>
      </c>
      <c r="Q121" s="102" t="s">
        <v>170</v>
      </c>
      <c r="R121" s="102" t="s">
        <v>171</v>
      </c>
      <c r="S121" s="102" t="s">
        <v>172</v>
      </c>
      <c r="T121" s="103" t="s">
        <v>173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174</v>
      </c>
      <c r="D122" s="41"/>
      <c r="E122" s="41"/>
      <c r="F122" s="41"/>
      <c r="G122" s="41"/>
      <c r="H122" s="41"/>
      <c r="I122" s="145"/>
      <c r="J122" s="215">
        <f>BK122</f>
        <v>0</v>
      </c>
      <c r="K122" s="41"/>
      <c r="L122" s="45"/>
      <c r="M122" s="104"/>
      <c r="N122" s="216"/>
      <c r="O122" s="105"/>
      <c r="P122" s="217">
        <f>P123</f>
        <v>0</v>
      </c>
      <c r="Q122" s="105"/>
      <c r="R122" s="217">
        <f>R123</f>
        <v>0</v>
      </c>
      <c r="S122" s="105"/>
      <c r="T122" s="218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143</v>
      </c>
      <c r="BK122" s="219">
        <f>BK123</f>
        <v>0</v>
      </c>
    </row>
    <row r="123" s="12" customFormat="1" ht="25.92" customHeight="1">
      <c r="A123" s="12"/>
      <c r="B123" s="220"/>
      <c r="C123" s="221"/>
      <c r="D123" s="222" t="s">
        <v>75</v>
      </c>
      <c r="E123" s="223" t="s">
        <v>175</v>
      </c>
      <c r="F123" s="223" t="s">
        <v>176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P124+P175+P184+P201+P216</f>
        <v>0</v>
      </c>
      <c r="Q123" s="228"/>
      <c r="R123" s="229">
        <f>R124+R175+R184+R201+R216</f>
        <v>0</v>
      </c>
      <c r="S123" s="228"/>
      <c r="T123" s="230">
        <f>T124+T175+T184+T201+T216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75</v>
      </c>
      <c r="AU123" s="232" t="s">
        <v>76</v>
      </c>
      <c r="AY123" s="231" t="s">
        <v>177</v>
      </c>
      <c r="BK123" s="233">
        <f>BK124+BK175+BK184+BK201+BK216</f>
        <v>0</v>
      </c>
    </row>
    <row r="124" s="12" customFormat="1" ht="22.8" customHeight="1">
      <c r="A124" s="12"/>
      <c r="B124" s="220"/>
      <c r="C124" s="221"/>
      <c r="D124" s="222" t="s">
        <v>75</v>
      </c>
      <c r="E124" s="234" t="s">
        <v>84</v>
      </c>
      <c r="F124" s="234" t="s">
        <v>178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SUM(P125:P174)</f>
        <v>0</v>
      </c>
      <c r="Q124" s="228"/>
      <c r="R124" s="229">
        <f>SUM(R125:R174)</f>
        <v>0</v>
      </c>
      <c r="S124" s="228"/>
      <c r="T124" s="230">
        <f>SUM(T125:T174)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84</v>
      </c>
      <c r="AT124" s="232" t="s">
        <v>75</v>
      </c>
      <c r="AU124" s="232" t="s">
        <v>84</v>
      </c>
      <c r="AY124" s="231" t="s">
        <v>177</v>
      </c>
      <c r="BK124" s="233">
        <f>SUM(BK125:BK174)</f>
        <v>0</v>
      </c>
    </row>
    <row r="125" s="2" customFormat="1" ht="21.75" customHeight="1">
      <c r="A125" s="39"/>
      <c r="B125" s="40"/>
      <c r="C125" s="236" t="s">
        <v>84</v>
      </c>
      <c r="D125" s="236" t="s">
        <v>179</v>
      </c>
      <c r="E125" s="237" t="s">
        <v>1438</v>
      </c>
      <c r="F125" s="238" t="s">
        <v>1439</v>
      </c>
      <c r="G125" s="239" t="s">
        <v>1440</v>
      </c>
      <c r="H125" s="240">
        <v>276</v>
      </c>
      <c r="I125" s="241"/>
      <c r="J125" s="242">
        <f>ROUND(I125*H125,2)</f>
        <v>0</v>
      </c>
      <c r="K125" s="238" t="s">
        <v>183</v>
      </c>
      <c r="L125" s="45"/>
      <c r="M125" s="243" t="s">
        <v>1</v>
      </c>
      <c r="N125" s="244" t="s">
        <v>41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184</v>
      </c>
      <c r="AT125" s="247" t="s">
        <v>179</v>
      </c>
      <c r="AU125" s="247" t="s">
        <v>86</v>
      </c>
      <c r="AY125" s="18" t="s">
        <v>177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84</v>
      </c>
      <c r="BK125" s="248">
        <f>ROUND(I125*H125,2)</f>
        <v>0</v>
      </c>
      <c r="BL125" s="18" t="s">
        <v>184</v>
      </c>
      <c r="BM125" s="247" t="s">
        <v>86</v>
      </c>
    </row>
    <row r="126" s="2" customFormat="1" ht="33" customHeight="1">
      <c r="A126" s="39"/>
      <c r="B126" s="40"/>
      <c r="C126" s="236" t="s">
        <v>86</v>
      </c>
      <c r="D126" s="236" t="s">
        <v>179</v>
      </c>
      <c r="E126" s="237" t="s">
        <v>1048</v>
      </c>
      <c r="F126" s="238" t="s">
        <v>1049</v>
      </c>
      <c r="G126" s="239" t="s">
        <v>182</v>
      </c>
      <c r="H126" s="240">
        <v>82.989999999999995</v>
      </c>
      <c r="I126" s="241"/>
      <c r="J126" s="242">
        <f>ROUND(I126*H126,2)</f>
        <v>0</v>
      </c>
      <c r="K126" s="238" t="s">
        <v>183</v>
      </c>
      <c r="L126" s="45"/>
      <c r="M126" s="243" t="s">
        <v>1</v>
      </c>
      <c r="N126" s="244" t="s">
        <v>41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184</v>
      </c>
      <c r="AT126" s="247" t="s">
        <v>179</v>
      </c>
      <c r="AU126" s="247" t="s">
        <v>86</v>
      </c>
      <c r="AY126" s="18" t="s">
        <v>177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84</v>
      </c>
      <c r="BK126" s="248">
        <f>ROUND(I126*H126,2)</f>
        <v>0</v>
      </c>
      <c r="BL126" s="18" t="s">
        <v>184</v>
      </c>
      <c r="BM126" s="247" t="s">
        <v>184</v>
      </c>
    </row>
    <row r="127" s="15" customFormat="1">
      <c r="A127" s="15"/>
      <c r="B127" s="272"/>
      <c r="C127" s="273"/>
      <c r="D127" s="251" t="s">
        <v>185</v>
      </c>
      <c r="E127" s="274" t="s">
        <v>1</v>
      </c>
      <c r="F127" s="275" t="s">
        <v>105</v>
      </c>
      <c r="G127" s="273"/>
      <c r="H127" s="274" t="s">
        <v>1</v>
      </c>
      <c r="I127" s="276"/>
      <c r="J127" s="273"/>
      <c r="K127" s="273"/>
      <c r="L127" s="277"/>
      <c r="M127" s="278"/>
      <c r="N127" s="279"/>
      <c r="O127" s="279"/>
      <c r="P127" s="279"/>
      <c r="Q127" s="279"/>
      <c r="R127" s="279"/>
      <c r="S127" s="279"/>
      <c r="T127" s="28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1" t="s">
        <v>185</v>
      </c>
      <c r="AU127" s="281" t="s">
        <v>86</v>
      </c>
      <c r="AV127" s="15" t="s">
        <v>84</v>
      </c>
      <c r="AW127" s="15" t="s">
        <v>33</v>
      </c>
      <c r="AX127" s="15" t="s">
        <v>76</v>
      </c>
      <c r="AY127" s="281" t="s">
        <v>177</v>
      </c>
    </row>
    <row r="128" s="13" customFormat="1">
      <c r="A128" s="13"/>
      <c r="B128" s="249"/>
      <c r="C128" s="250"/>
      <c r="D128" s="251" t="s">
        <v>185</v>
      </c>
      <c r="E128" s="252" t="s">
        <v>1</v>
      </c>
      <c r="F128" s="253" t="s">
        <v>1441</v>
      </c>
      <c r="G128" s="250"/>
      <c r="H128" s="254">
        <v>26</v>
      </c>
      <c r="I128" s="255"/>
      <c r="J128" s="250"/>
      <c r="K128" s="250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185</v>
      </c>
      <c r="AU128" s="260" t="s">
        <v>86</v>
      </c>
      <c r="AV128" s="13" t="s">
        <v>86</v>
      </c>
      <c r="AW128" s="13" t="s">
        <v>33</v>
      </c>
      <c r="AX128" s="13" t="s">
        <v>76</v>
      </c>
      <c r="AY128" s="260" t="s">
        <v>177</v>
      </c>
    </row>
    <row r="129" s="16" customFormat="1">
      <c r="A129" s="16"/>
      <c r="B129" s="282"/>
      <c r="C129" s="283"/>
      <c r="D129" s="251" t="s">
        <v>185</v>
      </c>
      <c r="E129" s="284" t="s">
        <v>1</v>
      </c>
      <c r="F129" s="285" t="s">
        <v>280</v>
      </c>
      <c r="G129" s="283"/>
      <c r="H129" s="286">
        <v>26</v>
      </c>
      <c r="I129" s="287"/>
      <c r="J129" s="283"/>
      <c r="K129" s="283"/>
      <c r="L129" s="288"/>
      <c r="M129" s="289"/>
      <c r="N129" s="290"/>
      <c r="O129" s="290"/>
      <c r="P129" s="290"/>
      <c r="Q129" s="290"/>
      <c r="R129" s="290"/>
      <c r="S129" s="290"/>
      <c r="T129" s="291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92" t="s">
        <v>185</v>
      </c>
      <c r="AU129" s="292" t="s">
        <v>86</v>
      </c>
      <c r="AV129" s="16" t="s">
        <v>192</v>
      </c>
      <c r="AW129" s="16" t="s">
        <v>33</v>
      </c>
      <c r="AX129" s="16" t="s">
        <v>76</v>
      </c>
      <c r="AY129" s="292" t="s">
        <v>177</v>
      </c>
    </row>
    <row r="130" s="15" customFormat="1">
      <c r="A130" s="15"/>
      <c r="B130" s="272"/>
      <c r="C130" s="273"/>
      <c r="D130" s="251" t="s">
        <v>185</v>
      </c>
      <c r="E130" s="274" t="s">
        <v>1</v>
      </c>
      <c r="F130" s="275" t="s">
        <v>1442</v>
      </c>
      <c r="G130" s="273"/>
      <c r="H130" s="274" t="s">
        <v>1</v>
      </c>
      <c r="I130" s="276"/>
      <c r="J130" s="273"/>
      <c r="K130" s="273"/>
      <c r="L130" s="277"/>
      <c r="M130" s="278"/>
      <c r="N130" s="279"/>
      <c r="O130" s="279"/>
      <c r="P130" s="279"/>
      <c r="Q130" s="279"/>
      <c r="R130" s="279"/>
      <c r="S130" s="279"/>
      <c r="T130" s="28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1" t="s">
        <v>185</v>
      </c>
      <c r="AU130" s="281" t="s">
        <v>86</v>
      </c>
      <c r="AV130" s="15" t="s">
        <v>84</v>
      </c>
      <c r="AW130" s="15" t="s">
        <v>33</v>
      </c>
      <c r="AX130" s="15" t="s">
        <v>76</v>
      </c>
      <c r="AY130" s="281" t="s">
        <v>177</v>
      </c>
    </row>
    <row r="131" s="13" customFormat="1">
      <c r="A131" s="13"/>
      <c r="B131" s="249"/>
      <c r="C131" s="250"/>
      <c r="D131" s="251" t="s">
        <v>185</v>
      </c>
      <c r="E131" s="252" t="s">
        <v>1</v>
      </c>
      <c r="F131" s="253" t="s">
        <v>1443</v>
      </c>
      <c r="G131" s="250"/>
      <c r="H131" s="254">
        <v>56.990000000000002</v>
      </c>
      <c r="I131" s="255"/>
      <c r="J131" s="250"/>
      <c r="K131" s="250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185</v>
      </c>
      <c r="AU131" s="260" t="s">
        <v>86</v>
      </c>
      <c r="AV131" s="13" t="s">
        <v>86</v>
      </c>
      <c r="AW131" s="13" t="s">
        <v>33</v>
      </c>
      <c r="AX131" s="13" t="s">
        <v>76</v>
      </c>
      <c r="AY131" s="260" t="s">
        <v>177</v>
      </c>
    </row>
    <row r="132" s="16" customFormat="1">
      <c r="A132" s="16"/>
      <c r="B132" s="282"/>
      <c r="C132" s="283"/>
      <c r="D132" s="251" t="s">
        <v>185</v>
      </c>
      <c r="E132" s="284" t="s">
        <v>1</v>
      </c>
      <c r="F132" s="285" t="s">
        <v>280</v>
      </c>
      <c r="G132" s="283"/>
      <c r="H132" s="286">
        <v>56.990000000000002</v>
      </c>
      <c r="I132" s="287"/>
      <c r="J132" s="283"/>
      <c r="K132" s="283"/>
      <c r="L132" s="288"/>
      <c r="M132" s="289"/>
      <c r="N132" s="290"/>
      <c r="O132" s="290"/>
      <c r="P132" s="290"/>
      <c r="Q132" s="290"/>
      <c r="R132" s="290"/>
      <c r="S132" s="290"/>
      <c r="T132" s="291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92" t="s">
        <v>185</v>
      </c>
      <c r="AU132" s="292" t="s">
        <v>86</v>
      </c>
      <c r="AV132" s="16" t="s">
        <v>192</v>
      </c>
      <c r="AW132" s="16" t="s">
        <v>33</v>
      </c>
      <c r="AX132" s="16" t="s">
        <v>76</v>
      </c>
      <c r="AY132" s="292" t="s">
        <v>177</v>
      </c>
    </row>
    <row r="133" s="14" customFormat="1">
      <c r="A133" s="14"/>
      <c r="B133" s="261"/>
      <c r="C133" s="262"/>
      <c r="D133" s="251" t="s">
        <v>185</v>
      </c>
      <c r="E133" s="263" t="s">
        <v>1</v>
      </c>
      <c r="F133" s="264" t="s">
        <v>187</v>
      </c>
      <c r="G133" s="262"/>
      <c r="H133" s="265">
        <v>82.990000000000009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185</v>
      </c>
      <c r="AU133" s="271" t="s">
        <v>86</v>
      </c>
      <c r="AV133" s="14" t="s">
        <v>184</v>
      </c>
      <c r="AW133" s="14" t="s">
        <v>33</v>
      </c>
      <c r="AX133" s="14" t="s">
        <v>84</v>
      </c>
      <c r="AY133" s="271" t="s">
        <v>177</v>
      </c>
    </row>
    <row r="134" s="2" customFormat="1" ht="44.25" customHeight="1">
      <c r="A134" s="39"/>
      <c r="B134" s="40"/>
      <c r="C134" s="236" t="s">
        <v>192</v>
      </c>
      <c r="D134" s="236" t="s">
        <v>179</v>
      </c>
      <c r="E134" s="237" t="s">
        <v>1055</v>
      </c>
      <c r="F134" s="238" t="s">
        <v>1056</v>
      </c>
      <c r="G134" s="239" t="s">
        <v>182</v>
      </c>
      <c r="H134" s="240">
        <v>82.989999999999995</v>
      </c>
      <c r="I134" s="241"/>
      <c r="J134" s="242">
        <f>ROUND(I134*H134,2)</f>
        <v>0</v>
      </c>
      <c r="K134" s="238" t="s">
        <v>183</v>
      </c>
      <c r="L134" s="45"/>
      <c r="M134" s="243" t="s">
        <v>1</v>
      </c>
      <c r="N134" s="244" t="s">
        <v>41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184</v>
      </c>
      <c r="AT134" s="247" t="s">
        <v>179</v>
      </c>
      <c r="AU134" s="247" t="s">
        <v>86</v>
      </c>
      <c r="AY134" s="18" t="s">
        <v>177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84</v>
      </c>
      <c r="BK134" s="248">
        <f>ROUND(I134*H134,2)</f>
        <v>0</v>
      </c>
      <c r="BL134" s="18" t="s">
        <v>184</v>
      </c>
      <c r="BM134" s="247" t="s">
        <v>195</v>
      </c>
    </row>
    <row r="135" s="2" customFormat="1" ht="44.25" customHeight="1">
      <c r="A135" s="39"/>
      <c r="B135" s="40"/>
      <c r="C135" s="236" t="s">
        <v>184</v>
      </c>
      <c r="D135" s="236" t="s">
        <v>179</v>
      </c>
      <c r="E135" s="237" t="s">
        <v>1444</v>
      </c>
      <c r="F135" s="238" t="s">
        <v>1445</v>
      </c>
      <c r="G135" s="239" t="s">
        <v>182</v>
      </c>
      <c r="H135" s="240">
        <v>15.199999999999999</v>
      </c>
      <c r="I135" s="241"/>
      <c r="J135" s="242">
        <f>ROUND(I135*H135,2)</f>
        <v>0</v>
      </c>
      <c r="K135" s="238" t="s">
        <v>183</v>
      </c>
      <c r="L135" s="45"/>
      <c r="M135" s="243" t="s">
        <v>1</v>
      </c>
      <c r="N135" s="244" t="s">
        <v>41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184</v>
      </c>
      <c r="AT135" s="247" t="s">
        <v>179</v>
      </c>
      <c r="AU135" s="247" t="s">
        <v>86</v>
      </c>
      <c r="AY135" s="18" t="s">
        <v>177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84</v>
      </c>
      <c r="BK135" s="248">
        <f>ROUND(I135*H135,2)</f>
        <v>0</v>
      </c>
      <c r="BL135" s="18" t="s">
        <v>184</v>
      </c>
      <c r="BM135" s="247" t="s">
        <v>198</v>
      </c>
    </row>
    <row r="136" s="15" customFormat="1">
      <c r="A136" s="15"/>
      <c r="B136" s="272"/>
      <c r="C136" s="273"/>
      <c r="D136" s="251" t="s">
        <v>185</v>
      </c>
      <c r="E136" s="274" t="s">
        <v>1</v>
      </c>
      <c r="F136" s="275" t="s">
        <v>1446</v>
      </c>
      <c r="G136" s="273"/>
      <c r="H136" s="274" t="s">
        <v>1</v>
      </c>
      <c r="I136" s="276"/>
      <c r="J136" s="273"/>
      <c r="K136" s="273"/>
      <c r="L136" s="277"/>
      <c r="M136" s="278"/>
      <c r="N136" s="279"/>
      <c r="O136" s="279"/>
      <c r="P136" s="279"/>
      <c r="Q136" s="279"/>
      <c r="R136" s="279"/>
      <c r="S136" s="279"/>
      <c r="T136" s="28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1" t="s">
        <v>185</v>
      </c>
      <c r="AU136" s="281" t="s">
        <v>86</v>
      </c>
      <c r="AV136" s="15" t="s">
        <v>84</v>
      </c>
      <c r="AW136" s="15" t="s">
        <v>33</v>
      </c>
      <c r="AX136" s="15" t="s">
        <v>76</v>
      </c>
      <c r="AY136" s="281" t="s">
        <v>177</v>
      </c>
    </row>
    <row r="137" s="13" customFormat="1">
      <c r="A137" s="13"/>
      <c r="B137" s="249"/>
      <c r="C137" s="250"/>
      <c r="D137" s="251" t="s">
        <v>185</v>
      </c>
      <c r="E137" s="252" t="s">
        <v>1</v>
      </c>
      <c r="F137" s="253" t="s">
        <v>1447</v>
      </c>
      <c r="G137" s="250"/>
      <c r="H137" s="254">
        <v>10.4</v>
      </c>
      <c r="I137" s="255"/>
      <c r="J137" s="250"/>
      <c r="K137" s="250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185</v>
      </c>
      <c r="AU137" s="260" t="s">
        <v>86</v>
      </c>
      <c r="AV137" s="13" t="s">
        <v>86</v>
      </c>
      <c r="AW137" s="13" t="s">
        <v>33</v>
      </c>
      <c r="AX137" s="13" t="s">
        <v>76</v>
      </c>
      <c r="AY137" s="260" t="s">
        <v>177</v>
      </c>
    </row>
    <row r="138" s="13" customFormat="1">
      <c r="A138" s="13"/>
      <c r="B138" s="249"/>
      <c r="C138" s="250"/>
      <c r="D138" s="251" t="s">
        <v>185</v>
      </c>
      <c r="E138" s="252" t="s">
        <v>1</v>
      </c>
      <c r="F138" s="253" t="s">
        <v>1448</v>
      </c>
      <c r="G138" s="250"/>
      <c r="H138" s="254">
        <v>0.80000000000000004</v>
      </c>
      <c r="I138" s="255"/>
      <c r="J138" s="250"/>
      <c r="K138" s="250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185</v>
      </c>
      <c r="AU138" s="260" t="s">
        <v>86</v>
      </c>
      <c r="AV138" s="13" t="s">
        <v>86</v>
      </c>
      <c r="AW138" s="13" t="s">
        <v>33</v>
      </c>
      <c r="AX138" s="13" t="s">
        <v>76</v>
      </c>
      <c r="AY138" s="260" t="s">
        <v>177</v>
      </c>
    </row>
    <row r="139" s="13" customFormat="1">
      <c r="A139" s="13"/>
      <c r="B139" s="249"/>
      <c r="C139" s="250"/>
      <c r="D139" s="251" t="s">
        <v>185</v>
      </c>
      <c r="E139" s="252" t="s">
        <v>1</v>
      </c>
      <c r="F139" s="253" t="s">
        <v>1449</v>
      </c>
      <c r="G139" s="250"/>
      <c r="H139" s="254">
        <v>4</v>
      </c>
      <c r="I139" s="255"/>
      <c r="J139" s="250"/>
      <c r="K139" s="250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185</v>
      </c>
      <c r="AU139" s="260" t="s">
        <v>86</v>
      </c>
      <c r="AV139" s="13" t="s">
        <v>86</v>
      </c>
      <c r="AW139" s="13" t="s">
        <v>33</v>
      </c>
      <c r="AX139" s="13" t="s">
        <v>76</v>
      </c>
      <c r="AY139" s="260" t="s">
        <v>177</v>
      </c>
    </row>
    <row r="140" s="14" customFormat="1">
      <c r="A140" s="14"/>
      <c r="B140" s="261"/>
      <c r="C140" s="262"/>
      <c r="D140" s="251" t="s">
        <v>185</v>
      </c>
      <c r="E140" s="263" t="s">
        <v>1</v>
      </c>
      <c r="F140" s="264" t="s">
        <v>187</v>
      </c>
      <c r="G140" s="262"/>
      <c r="H140" s="265">
        <v>15.200000000000001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185</v>
      </c>
      <c r="AU140" s="271" t="s">
        <v>86</v>
      </c>
      <c r="AV140" s="14" t="s">
        <v>184</v>
      </c>
      <c r="AW140" s="14" t="s">
        <v>33</v>
      </c>
      <c r="AX140" s="14" t="s">
        <v>84</v>
      </c>
      <c r="AY140" s="271" t="s">
        <v>177</v>
      </c>
    </row>
    <row r="141" s="2" customFormat="1" ht="55.5" customHeight="1">
      <c r="A141" s="39"/>
      <c r="B141" s="40"/>
      <c r="C141" s="236" t="s">
        <v>202</v>
      </c>
      <c r="D141" s="236" t="s">
        <v>179</v>
      </c>
      <c r="E141" s="237" t="s">
        <v>1450</v>
      </c>
      <c r="F141" s="238" t="s">
        <v>1451</v>
      </c>
      <c r="G141" s="239" t="s">
        <v>182</v>
      </c>
      <c r="H141" s="240">
        <v>15.199999999999999</v>
      </c>
      <c r="I141" s="241"/>
      <c r="J141" s="242">
        <f>ROUND(I141*H141,2)</f>
        <v>0</v>
      </c>
      <c r="K141" s="238" t="s">
        <v>183</v>
      </c>
      <c r="L141" s="45"/>
      <c r="M141" s="243" t="s">
        <v>1</v>
      </c>
      <c r="N141" s="244" t="s">
        <v>41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184</v>
      </c>
      <c r="AT141" s="247" t="s">
        <v>179</v>
      </c>
      <c r="AU141" s="247" t="s">
        <v>86</v>
      </c>
      <c r="AY141" s="18" t="s">
        <v>177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84</v>
      </c>
      <c r="BK141" s="248">
        <f>ROUND(I141*H141,2)</f>
        <v>0</v>
      </c>
      <c r="BL141" s="18" t="s">
        <v>184</v>
      </c>
      <c r="BM141" s="247" t="s">
        <v>205</v>
      </c>
    </row>
    <row r="142" s="2" customFormat="1" ht="33" customHeight="1">
      <c r="A142" s="39"/>
      <c r="B142" s="40"/>
      <c r="C142" s="236" t="s">
        <v>195</v>
      </c>
      <c r="D142" s="236" t="s">
        <v>179</v>
      </c>
      <c r="E142" s="237" t="s">
        <v>1066</v>
      </c>
      <c r="F142" s="238" t="s">
        <v>1067</v>
      </c>
      <c r="G142" s="239" t="s">
        <v>227</v>
      </c>
      <c r="H142" s="240">
        <v>109.98</v>
      </c>
      <c r="I142" s="241"/>
      <c r="J142" s="242">
        <f>ROUND(I142*H142,2)</f>
        <v>0</v>
      </c>
      <c r="K142" s="238" t="s">
        <v>183</v>
      </c>
      <c r="L142" s="45"/>
      <c r="M142" s="243" t="s">
        <v>1</v>
      </c>
      <c r="N142" s="244" t="s">
        <v>41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184</v>
      </c>
      <c r="AT142" s="247" t="s">
        <v>179</v>
      </c>
      <c r="AU142" s="247" t="s">
        <v>86</v>
      </c>
      <c r="AY142" s="18" t="s">
        <v>177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84</v>
      </c>
      <c r="BK142" s="248">
        <f>ROUND(I142*H142,2)</f>
        <v>0</v>
      </c>
      <c r="BL142" s="18" t="s">
        <v>184</v>
      </c>
      <c r="BM142" s="247" t="s">
        <v>208</v>
      </c>
    </row>
    <row r="143" s="13" customFormat="1">
      <c r="A143" s="13"/>
      <c r="B143" s="249"/>
      <c r="C143" s="250"/>
      <c r="D143" s="251" t="s">
        <v>185</v>
      </c>
      <c r="E143" s="252" t="s">
        <v>1</v>
      </c>
      <c r="F143" s="253" t="s">
        <v>1452</v>
      </c>
      <c r="G143" s="250"/>
      <c r="H143" s="254">
        <v>109.98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185</v>
      </c>
      <c r="AU143" s="260" t="s">
        <v>86</v>
      </c>
      <c r="AV143" s="13" t="s">
        <v>86</v>
      </c>
      <c r="AW143" s="13" t="s">
        <v>33</v>
      </c>
      <c r="AX143" s="13" t="s">
        <v>76</v>
      </c>
      <c r="AY143" s="260" t="s">
        <v>177</v>
      </c>
    </row>
    <row r="144" s="14" customFormat="1">
      <c r="A144" s="14"/>
      <c r="B144" s="261"/>
      <c r="C144" s="262"/>
      <c r="D144" s="251" t="s">
        <v>185</v>
      </c>
      <c r="E144" s="263" t="s">
        <v>1</v>
      </c>
      <c r="F144" s="264" t="s">
        <v>187</v>
      </c>
      <c r="G144" s="262"/>
      <c r="H144" s="265">
        <v>109.98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185</v>
      </c>
      <c r="AU144" s="271" t="s">
        <v>86</v>
      </c>
      <c r="AV144" s="14" t="s">
        <v>184</v>
      </c>
      <c r="AW144" s="14" t="s">
        <v>33</v>
      </c>
      <c r="AX144" s="14" t="s">
        <v>84</v>
      </c>
      <c r="AY144" s="271" t="s">
        <v>177</v>
      </c>
    </row>
    <row r="145" s="2" customFormat="1" ht="33" customHeight="1">
      <c r="A145" s="39"/>
      <c r="B145" s="40"/>
      <c r="C145" s="236" t="s">
        <v>211</v>
      </c>
      <c r="D145" s="236" t="s">
        <v>179</v>
      </c>
      <c r="E145" s="237" t="s">
        <v>1069</v>
      </c>
      <c r="F145" s="238" t="s">
        <v>1070</v>
      </c>
      <c r="G145" s="239" t="s">
        <v>227</v>
      </c>
      <c r="H145" s="240">
        <v>109.98</v>
      </c>
      <c r="I145" s="241"/>
      <c r="J145" s="242">
        <f>ROUND(I145*H145,2)</f>
        <v>0</v>
      </c>
      <c r="K145" s="238" t="s">
        <v>183</v>
      </c>
      <c r="L145" s="45"/>
      <c r="M145" s="243" t="s">
        <v>1</v>
      </c>
      <c r="N145" s="244" t="s">
        <v>41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184</v>
      </c>
      <c r="AT145" s="247" t="s">
        <v>179</v>
      </c>
      <c r="AU145" s="247" t="s">
        <v>86</v>
      </c>
      <c r="AY145" s="18" t="s">
        <v>177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84</v>
      </c>
      <c r="BK145" s="248">
        <f>ROUND(I145*H145,2)</f>
        <v>0</v>
      </c>
      <c r="BL145" s="18" t="s">
        <v>184</v>
      </c>
      <c r="BM145" s="247" t="s">
        <v>214</v>
      </c>
    </row>
    <row r="146" s="2" customFormat="1" ht="44.25" customHeight="1">
      <c r="A146" s="39"/>
      <c r="B146" s="40"/>
      <c r="C146" s="236" t="s">
        <v>198</v>
      </c>
      <c r="D146" s="236" t="s">
        <v>179</v>
      </c>
      <c r="E146" s="237" t="s">
        <v>206</v>
      </c>
      <c r="F146" s="238" t="s">
        <v>207</v>
      </c>
      <c r="G146" s="239" t="s">
        <v>182</v>
      </c>
      <c r="H146" s="240">
        <v>163.53999999999999</v>
      </c>
      <c r="I146" s="241"/>
      <c r="J146" s="242">
        <f>ROUND(I146*H146,2)</f>
        <v>0</v>
      </c>
      <c r="K146" s="238" t="s">
        <v>183</v>
      </c>
      <c r="L146" s="45"/>
      <c r="M146" s="243" t="s">
        <v>1</v>
      </c>
      <c r="N146" s="244" t="s">
        <v>41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184</v>
      </c>
      <c r="AT146" s="247" t="s">
        <v>179</v>
      </c>
      <c r="AU146" s="247" t="s">
        <v>86</v>
      </c>
      <c r="AY146" s="18" t="s">
        <v>177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84</v>
      </c>
      <c r="BK146" s="248">
        <f>ROUND(I146*H146,2)</f>
        <v>0</v>
      </c>
      <c r="BL146" s="18" t="s">
        <v>184</v>
      </c>
      <c r="BM146" s="247" t="s">
        <v>217</v>
      </c>
    </row>
    <row r="147" s="15" customFormat="1">
      <c r="A147" s="15"/>
      <c r="B147" s="272"/>
      <c r="C147" s="273"/>
      <c r="D147" s="251" t="s">
        <v>185</v>
      </c>
      <c r="E147" s="274" t="s">
        <v>1</v>
      </c>
      <c r="F147" s="275" t="s">
        <v>105</v>
      </c>
      <c r="G147" s="273"/>
      <c r="H147" s="274" t="s">
        <v>1</v>
      </c>
      <c r="I147" s="276"/>
      <c r="J147" s="273"/>
      <c r="K147" s="273"/>
      <c r="L147" s="277"/>
      <c r="M147" s="278"/>
      <c r="N147" s="279"/>
      <c r="O147" s="279"/>
      <c r="P147" s="279"/>
      <c r="Q147" s="279"/>
      <c r="R147" s="279"/>
      <c r="S147" s="279"/>
      <c r="T147" s="28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1" t="s">
        <v>185</v>
      </c>
      <c r="AU147" s="281" t="s">
        <v>86</v>
      </c>
      <c r="AV147" s="15" t="s">
        <v>84</v>
      </c>
      <c r="AW147" s="15" t="s">
        <v>33</v>
      </c>
      <c r="AX147" s="15" t="s">
        <v>76</v>
      </c>
      <c r="AY147" s="281" t="s">
        <v>177</v>
      </c>
    </row>
    <row r="148" s="15" customFormat="1">
      <c r="A148" s="15"/>
      <c r="B148" s="272"/>
      <c r="C148" s="273"/>
      <c r="D148" s="251" t="s">
        <v>185</v>
      </c>
      <c r="E148" s="274" t="s">
        <v>1</v>
      </c>
      <c r="F148" s="275" t="s">
        <v>1395</v>
      </c>
      <c r="G148" s="273"/>
      <c r="H148" s="274" t="s">
        <v>1</v>
      </c>
      <c r="I148" s="276"/>
      <c r="J148" s="273"/>
      <c r="K148" s="273"/>
      <c r="L148" s="277"/>
      <c r="M148" s="278"/>
      <c r="N148" s="279"/>
      <c r="O148" s="279"/>
      <c r="P148" s="279"/>
      <c r="Q148" s="279"/>
      <c r="R148" s="279"/>
      <c r="S148" s="279"/>
      <c r="T148" s="28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1" t="s">
        <v>185</v>
      </c>
      <c r="AU148" s="281" t="s">
        <v>86</v>
      </c>
      <c r="AV148" s="15" t="s">
        <v>84</v>
      </c>
      <c r="AW148" s="15" t="s">
        <v>33</v>
      </c>
      <c r="AX148" s="15" t="s">
        <v>76</v>
      </c>
      <c r="AY148" s="281" t="s">
        <v>177</v>
      </c>
    </row>
    <row r="149" s="13" customFormat="1">
      <c r="A149" s="13"/>
      <c r="B149" s="249"/>
      <c r="C149" s="250"/>
      <c r="D149" s="251" t="s">
        <v>185</v>
      </c>
      <c r="E149" s="252" t="s">
        <v>1</v>
      </c>
      <c r="F149" s="253" t="s">
        <v>1453</v>
      </c>
      <c r="G149" s="250"/>
      <c r="H149" s="254">
        <v>125.18000000000001</v>
      </c>
      <c r="I149" s="255"/>
      <c r="J149" s="250"/>
      <c r="K149" s="250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185</v>
      </c>
      <c r="AU149" s="260" t="s">
        <v>86</v>
      </c>
      <c r="AV149" s="13" t="s">
        <v>86</v>
      </c>
      <c r="AW149" s="13" t="s">
        <v>33</v>
      </c>
      <c r="AX149" s="13" t="s">
        <v>76</v>
      </c>
      <c r="AY149" s="260" t="s">
        <v>177</v>
      </c>
    </row>
    <row r="150" s="16" customFormat="1">
      <c r="A150" s="16"/>
      <c r="B150" s="282"/>
      <c r="C150" s="283"/>
      <c r="D150" s="251" t="s">
        <v>185</v>
      </c>
      <c r="E150" s="284" t="s">
        <v>1</v>
      </c>
      <c r="F150" s="285" t="s">
        <v>280</v>
      </c>
      <c r="G150" s="283"/>
      <c r="H150" s="286">
        <v>125.18000000000001</v>
      </c>
      <c r="I150" s="287"/>
      <c r="J150" s="283"/>
      <c r="K150" s="283"/>
      <c r="L150" s="288"/>
      <c r="M150" s="289"/>
      <c r="N150" s="290"/>
      <c r="O150" s="290"/>
      <c r="P150" s="290"/>
      <c r="Q150" s="290"/>
      <c r="R150" s="290"/>
      <c r="S150" s="290"/>
      <c r="T150" s="291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2" t="s">
        <v>185</v>
      </c>
      <c r="AU150" s="292" t="s">
        <v>86</v>
      </c>
      <c r="AV150" s="16" t="s">
        <v>192</v>
      </c>
      <c r="AW150" s="16" t="s">
        <v>33</v>
      </c>
      <c r="AX150" s="16" t="s">
        <v>76</v>
      </c>
      <c r="AY150" s="292" t="s">
        <v>177</v>
      </c>
    </row>
    <row r="151" s="15" customFormat="1">
      <c r="A151" s="15"/>
      <c r="B151" s="272"/>
      <c r="C151" s="273"/>
      <c r="D151" s="251" t="s">
        <v>185</v>
      </c>
      <c r="E151" s="274" t="s">
        <v>1</v>
      </c>
      <c r="F151" s="275" t="s">
        <v>1454</v>
      </c>
      <c r="G151" s="273"/>
      <c r="H151" s="274" t="s">
        <v>1</v>
      </c>
      <c r="I151" s="276"/>
      <c r="J151" s="273"/>
      <c r="K151" s="273"/>
      <c r="L151" s="277"/>
      <c r="M151" s="278"/>
      <c r="N151" s="279"/>
      <c r="O151" s="279"/>
      <c r="P151" s="279"/>
      <c r="Q151" s="279"/>
      <c r="R151" s="279"/>
      <c r="S151" s="279"/>
      <c r="T151" s="28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1" t="s">
        <v>185</v>
      </c>
      <c r="AU151" s="281" t="s">
        <v>86</v>
      </c>
      <c r="AV151" s="15" t="s">
        <v>84</v>
      </c>
      <c r="AW151" s="15" t="s">
        <v>33</v>
      </c>
      <c r="AX151" s="15" t="s">
        <v>76</v>
      </c>
      <c r="AY151" s="281" t="s">
        <v>177</v>
      </c>
    </row>
    <row r="152" s="13" customFormat="1">
      <c r="A152" s="13"/>
      <c r="B152" s="249"/>
      <c r="C152" s="250"/>
      <c r="D152" s="251" t="s">
        <v>185</v>
      </c>
      <c r="E152" s="252" t="s">
        <v>1</v>
      </c>
      <c r="F152" s="253" t="s">
        <v>1455</v>
      </c>
      <c r="G152" s="250"/>
      <c r="H152" s="254">
        <v>38.359999999999999</v>
      </c>
      <c r="I152" s="255"/>
      <c r="J152" s="250"/>
      <c r="K152" s="250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185</v>
      </c>
      <c r="AU152" s="260" t="s">
        <v>86</v>
      </c>
      <c r="AV152" s="13" t="s">
        <v>86</v>
      </c>
      <c r="AW152" s="13" t="s">
        <v>33</v>
      </c>
      <c r="AX152" s="13" t="s">
        <v>76</v>
      </c>
      <c r="AY152" s="260" t="s">
        <v>177</v>
      </c>
    </row>
    <row r="153" s="16" customFormat="1">
      <c r="A153" s="16"/>
      <c r="B153" s="282"/>
      <c r="C153" s="283"/>
      <c r="D153" s="251" t="s">
        <v>185</v>
      </c>
      <c r="E153" s="284" t="s">
        <v>1</v>
      </c>
      <c r="F153" s="285" t="s">
        <v>280</v>
      </c>
      <c r="G153" s="283"/>
      <c r="H153" s="286">
        <v>38.359999999999999</v>
      </c>
      <c r="I153" s="287"/>
      <c r="J153" s="283"/>
      <c r="K153" s="283"/>
      <c r="L153" s="288"/>
      <c r="M153" s="289"/>
      <c r="N153" s="290"/>
      <c r="O153" s="290"/>
      <c r="P153" s="290"/>
      <c r="Q153" s="290"/>
      <c r="R153" s="290"/>
      <c r="S153" s="290"/>
      <c r="T153" s="291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92" t="s">
        <v>185</v>
      </c>
      <c r="AU153" s="292" t="s">
        <v>86</v>
      </c>
      <c r="AV153" s="16" t="s">
        <v>192</v>
      </c>
      <c r="AW153" s="16" t="s">
        <v>33</v>
      </c>
      <c r="AX153" s="16" t="s">
        <v>76</v>
      </c>
      <c r="AY153" s="292" t="s">
        <v>177</v>
      </c>
    </row>
    <row r="154" s="14" customFormat="1">
      <c r="A154" s="14"/>
      <c r="B154" s="261"/>
      <c r="C154" s="262"/>
      <c r="D154" s="251" t="s">
        <v>185</v>
      </c>
      <c r="E154" s="263" t="s">
        <v>1</v>
      </c>
      <c r="F154" s="264" t="s">
        <v>187</v>
      </c>
      <c r="G154" s="262"/>
      <c r="H154" s="265">
        <v>163.54000000000002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185</v>
      </c>
      <c r="AU154" s="271" t="s">
        <v>86</v>
      </c>
      <c r="AV154" s="14" t="s">
        <v>184</v>
      </c>
      <c r="AW154" s="14" t="s">
        <v>33</v>
      </c>
      <c r="AX154" s="14" t="s">
        <v>84</v>
      </c>
      <c r="AY154" s="271" t="s">
        <v>177</v>
      </c>
    </row>
    <row r="155" s="2" customFormat="1" ht="33" customHeight="1">
      <c r="A155" s="39"/>
      <c r="B155" s="40"/>
      <c r="C155" s="236" t="s">
        <v>219</v>
      </c>
      <c r="D155" s="236" t="s">
        <v>179</v>
      </c>
      <c r="E155" s="237" t="s">
        <v>212</v>
      </c>
      <c r="F155" s="238" t="s">
        <v>213</v>
      </c>
      <c r="G155" s="239" t="s">
        <v>182</v>
      </c>
      <c r="H155" s="240">
        <v>38.359999999999999</v>
      </c>
      <c r="I155" s="241"/>
      <c r="J155" s="242">
        <f>ROUND(I155*H155,2)</f>
        <v>0</v>
      </c>
      <c r="K155" s="238" t="s">
        <v>183</v>
      </c>
      <c r="L155" s="45"/>
      <c r="M155" s="243" t="s">
        <v>1</v>
      </c>
      <c r="N155" s="244" t="s">
        <v>41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184</v>
      </c>
      <c r="AT155" s="247" t="s">
        <v>179</v>
      </c>
      <c r="AU155" s="247" t="s">
        <v>86</v>
      </c>
      <c r="AY155" s="18" t="s">
        <v>177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84</v>
      </c>
      <c r="BK155" s="248">
        <f>ROUND(I155*H155,2)</f>
        <v>0</v>
      </c>
      <c r="BL155" s="18" t="s">
        <v>184</v>
      </c>
      <c r="BM155" s="247" t="s">
        <v>222</v>
      </c>
    </row>
    <row r="156" s="15" customFormat="1">
      <c r="A156" s="15"/>
      <c r="B156" s="272"/>
      <c r="C156" s="273"/>
      <c r="D156" s="251" t="s">
        <v>185</v>
      </c>
      <c r="E156" s="274" t="s">
        <v>1</v>
      </c>
      <c r="F156" s="275" t="s">
        <v>1456</v>
      </c>
      <c r="G156" s="273"/>
      <c r="H156" s="274" t="s">
        <v>1</v>
      </c>
      <c r="I156" s="276"/>
      <c r="J156" s="273"/>
      <c r="K156" s="273"/>
      <c r="L156" s="277"/>
      <c r="M156" s="278"/>
      <c r="N156" s="279"/>
      <c r="O156" s="279"/>
      <c r="P156" s="279"/>
      <c r="Q156" s="279"/>
      <c r="R156" s="279"/>
      <c r="S156" s="279"/>
      <c r="T156" s="28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1" t="s">
        <v>185</v>
      </c>
      <c r="AU156" s="281" t="s">
        <v>86</v>
      </c>
      <c r="AV156" s="15" t="s">
        <v>84</v>
      </c>
      <c r="AW156" s="15" t="s">
        <v>33</v>
      </c>
      <c r="AX156" s="15" t="s">
        <v>76</v>
      </c>
      <c r="AY156" s="281" t="s">
        <v>177</v>
      </c>
    </row>
    <row r="157" s="13" customFormat="1">
      <c r="A157" s="13"/>
      <c r="B157" s="249"/>
      <c r="C157" s="250"/>
      <c r="D157" s="251" t="s">
        <v>185</v>
      </c>
      <c r="E157" s="252" t="s">
        <v>1</v>
      </c>
      <c r="F157" s="253" t="s">
        <v>1455</v>
      </c>
      <c r="G157" s="250"/>
      <c r="H157" s="254">
        <v>38.359999999999999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185</v>
      </c>
      <c r="AU157" s="260" t="s">
        <v>86</v>
      </c>
      <c r="AV157" s="13" t="s">
        <v>86</v>
      </c>
      <c r="AW157" s="13" t="s">
        <v>33</v>
      </c>
      <c r="AX157" s="13" t="s">
        <v>76</v>
      </c>
      <c r="AY157" s="260" t="s">
        <v>177</v>
      </c>
    </row>
    <row r="158" s="14" customFormat="1">
      <c r="A158" s="14"/>
      <c r="B158" s="261"/>
      <c r="C158" s="262"/>
      <c r="D158" s="251" t="s">
        <v>185</v>
      </c>
      <c r="E158" s="263" t="s">
        <v>1</v>
      </c>
      <c r="F158" s="264" t="s">
        <v>187</v>
      </c>
      <c r="G158" s="262"/>
      <c r="H158" s="265">
        <v>38.359999999999999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1" t="s">
        <v>185</v>
      </c>
      <c r="AU158" s="271" t="s">
        <v>86</v>
      </c>
      <c r="AV158" s="14" t="s">
        <v>184</v>
      </c>
      <c r="AW158" s="14" t="s">
        <v>33</v>
      </c>
      <c r="AX158" s="14" t="s">
        <v>84</v>
      </c>
      <c r="AY158" s="271" t="s">
        <v>177</v>
      </c>
    </row>
    <row r="159" s="2" customFormat="1" ht="33" customHeight="1">
      <c r="A159" s="39"/>
      <c r="B159" s="40"/>
      <c r="C159" s="236" t="s">
        <v>205</v>
      </c>
      <c r="D159" s="236" t="s">
        <v>179</v>
      </c>
      <c r="E159" s="237" t="s">
        <v>1086</v>
      </c>
      <c r="F159" s="238" t="s">
        <v>1087</v>
      </c>
      <c r="G159" s="239" t="s">
        <v>182</v>
      </c>
      <c r="H159" s="240">
        <v>38.359999999999999</v>
      </c>
      <c r="I159" s="241"/>
      <c r="J159" s="242">
        <f>ROUND(I159*H159,2)</f>
        <v>0</v>
      </c>
      <c r="K159" s="238" t="s">
        <v>183</v>
      </c>
      <c r="L159" s="45"/>
      <c r="M159" s="243" t="s">
        <v>1</v>
      </c>
      <c r="N159" s="244" t="s">
        <v>41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184</v>
      </c>
      <c r="AT159" s="247" t="s">
        <v>179</v>
      </c>
      <c r="AU159" s="247" t="s">
        <v>86</v>
      </c>
      <c r="AY159" s="18" t="s">
        <v>177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84</v>
      </c>
      <c r="BK159" s="248">
        <f>ROUND(I159*H159,2)</f>
        <v>0</v>
      </c>
      <c r="BL159" s="18" t="s">
        <v>184</v>
      </c>
      <c r="BM159" s="247" t="s">
        <v>228</v>
      </c>
    </row>
    <row r="160" s="15" customFormat="1">
      <c r="A160" s="15"/>
      <c r="B160" s="272"/>
      <c r="C160" s="273"/>
      <c r="D160" s="251" t="s">
        <v>185</v>
      </c>
      <c r="E160" s="274" t="s">
        <v>1</v>
      </c>
      <c r="F160" s="275" t="s">
        <v>105</v>
      </c>
      <c r="G160" s="273"/>
      <c r="H160" s="274" t="s">
        <v>1</v>
      </c>
      <c r="I160" s="276"/>
      <c r="J160" s="273"/>
      <c r="K160" s="273"/>
      <c r="L160" s="277"/>
      <c r="M160" s="278"/>
      <c r="N160" s="279"/>
      <c r="O160" s="279"/>
      <c r="P160" s="279"/>
      <c r="Q160" s="279"/>
      <c r="R160" s="279"/>
      <c r="S160" s="279"/>
      <c r="T160" s="28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1" t="s">
        <v>185</v>
      </c>
      <c r="AU160" s="281" t="s">
        <v>86</v>
      </c>
      <c r="AV160" s="15" t="s">
        <v>84</v>
      </c>
      <c r="AW160" s="15" t="s">
        <v>33</v>
      </c>
      <c r="AX160" s="15" t="s">
        <v>76</v>
      </c>
      <c r="AY160" s="281" t="s">
        <v>177</v>
      </c>
    </row>
    <row r="161" s="15" customFormat="1">
      <c r="A161" s="15"/>
      <c r="B161" s="272"/>
      <c r="C161" s="273"/>
      <c r="D161" s="251" t="s">
        <v>185</v>
      </c>
      <c r="E161" s="274" t="s">
        <v>1</v>
      </c>
      <c r="F161" s="275" t="s">
        <v>1457</v>
      </c>
      <c r="G161" s="273"/>
      <c r="H161" s="274" t="s">
        <v>1</v>
      </c>
      <c r="I161" s="276"/>
      <c r="J161" s="273"/>
      <c r="K161" s="273"/>
      <c r="L161" s="277"/>
      <c r="M161" s="278"/>
      <c r="N161" s="279"/>
      <c r="O161" s="279"/>
      <c r="P161" s="279"/>
      <c r="Q161" s="279"/>
      <c r="R161" s="279"/>
      <c r="S161" s="279"/>
      <c r="T161" s="28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1" t="s">
        <v>185</v>
      </c>
      <c r="AU161" s="281" t="s">
        <v>86</v>
      </c>
      <c r="AV161" s="15" t="s">
        <v>84</v>
      </c>
      <c r="AW161" s="15" t="s">
        <v>33</v>
      </c>
      <c r="AX161" s="15" t="s">
        <v>76</v>
      </c>
      <c r="AY161" s="281" t="s">
        <v>177</v>
      </c>
    </row>
    <row r="162" s="13" customFormat="1">
      <c r="A162" s="13"/>
      <c r="B162" s="249"/>
      <c r="C162" s="250"/>
      <c r="D162" s="251" t="s">
        <v>185</v>
      </c>
      <c r="E162" s="252" t="s">
        <v>1</v>
      </c>
      <c r="F162" s="253" t="s">
        <v>1458</v>
      </c>
      <c r="G162" s="250"/>
      <c r="H162" s="254">
        <v>56.990000000000002</v>
      </c>
      <c r="I162" s="255"/>
      <c r="J162" s="250"/>
      <c r="K162" s="250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185</v>
      </c>
      <c r="AU162" s="260" t="s">
        <v>86</v>
      </c>
      <c r="AV162" s="13" t="s">
        <v>86</v>
      </c>
      <c r="AW162" s="13" t="s">
        <v>33</v>
      </c>
      <c r="AX162" s="13" t="s">
        <v>76</v>
      </c>
      <c r="AY162" s="260" t="s">
        <v>177</v>
      </c>
    </row>
    <row r="163" s="16" customFormat="1">
      <c r="A163" s="16"/>
      <c r="B163" s="282"/>
      <c r="C163" s="283"/>
      <c r="D163" s="251" t="s">
        <v>185</v>
      </c>
      <c r="E163" s="284" t="s">
        <v>1</v>
      </c>
      <c r="F163" s="285" t="s">
        <v>280</v>
      </c>
      <c r="G163" s="283"/>
      <c r="H163" s="286">
        <v>56.990000000000002</v>
      </c>
      <c r="I163" s="287"/>
      <c r="J163" s="283"/>
      <c r="K163" s="283"/>
      <c r="L163" s="288"/>
      <c r="M163" s="289"/>
      <c r="N163" s="290"/>
      <c r="O163" s="290"/>
      <c r="P163" s="290"/>
      <c r="Q163" s="290"/>
      <c r="R163" s="290"/>
      <c r="S163" s="290"/>
      <c r="T163" s="291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92" t="s">
        <v>185</v>
      </c>
      <c r="AU163" s="292" t="s">
        <v>86</v>
      </c>
      <c r="AV163" s="16" t="s">
        <v>192</v>
      </c>
      <c r="AW163" s="16" t="s">
        <v>33</v>
      </c>
      <c r="AX163" s="16" t="s">
        <v>76</v>
      </c>
      <c r="AY163" s="292" t="s">
        <v>177</v>
      </c>
    </row>
    <row r="164" s="15" customFormat="1">
      <c r="A164" s="15"/>
      <c r="B164" s="272"/>
      <c r="C164" s="273"/>
      <c r="D164" s="251" t="s">
        <v>185</v>
      </c>
      <c r="E164" s="274" t="s">
        <v>1</v>
      </c>
      <c r="F164" s="275" t="s">
        <v>1459</v>
      </c>
      <c r="G164" s="273"/>
      <c r="H164" s="274" t="s">
        <v>1</v>
      </c>
      <c r="I164" s="276"/>
      <c r="J164" s="273"/>
      <c r="K164" s="273"/>
      <c r="L164" s="277"/>
      <c r="M164" s="278"/>
      <c r="N164" s="279"/>
      <c r="O164" s="279"/>
      <c r="P164" s="279"/>
      <c r="Q164" s="279"/>
      <c r="R164" s="279"/>
      <c r="S164" s="279"/>
      <c r="T164" s="28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1" t="s">
        <v>185</v>
      </c>
      <c r="AU164" s="281" t="s">
        <v>86</v>
      </c>
      <c r="AV164" s="15" t="s">
        <v>84</v>
      </c>
      <c r="AW164" s="15" t="s">
        <v>33</v>
      </c>
      <c r="AX164" s="15" t="s">
        <v>76</v>
      </c>
      <c r="AY164" s="281" t="s">
        <v>177</v>
      </c>
    </row>
    <row r="165" s="13" customFormat="1">
      <c r="A165" s="13"/>
      <c r="B165" s="249"/>
      <c r="C165" s="250"/>
      <c r="D165" s="251" t="s">
        <v>185</v>
      </c>
      <c r="E165" s="252" t="s">
        <v>1</v>
      </c>
      <c r="F165" s="253" t="s">
        <v>1460</v>
      </c>
      <c r="G165" s="250"/>
      <c r="H165" s="254">
        <v>-18.629999999999999</v>
      </c>
      <c r="I165" s="255"/>
      <c r="J165" s="250"/>
      <c r="K165" s="250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185</v>
      </c>
      <c r="AU165" s="260" t="s">
        <v>86</v>
      </c>
      <c r="AV165" s="13" t="s">
        <v>86</v>
      </c>
      <c r="AW165" s="13" t="s">
        <v>33</v>
      </c>
      <c r="AX165" s="13" t="s">
        <v>76</v>
      </c>
      <c r="AY165" s="260" t="s">
        <v>177</v>
      </c>
    </row>
    <row r="166" s="16" customFormat="1">
      <c r="A166" s="16"/>
      <c r="B166" s="282"/>
      <c r="C166" s="283"/>
      <c r="D166" s="251" t="s">
        <v>185</v>
      </c>
      <c r="E166" s="284" t="s">
        <v>1</v>
      </c>
      <c r="F166" s="285" t="s">
        <v>280</v>
      </c>
      <c r="G166" s="283"/>
      <c r="H166" s="286">
        <v>-18.629999999999999</v>
      </c>
      <c r="I166" s="287"/>
      <c r="J166" s="283"/>
      <c r="K166" s="283"/>
      <c r="L166" s="288"/>
      <c r="M166" s="289"/>
      <c r="N166" s="290"/>
      <c r="O166" s="290"/>
      <c r="P166" s="290"/>
      <c r="Q166" s="290"/>
      <c r="R166" s="290"/>
      <c r="S166" s="290"/>
      <c r="T166" s="291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92" t="s">
        <v>185</v>
      </c>
      <c r="AU166" s="292" t="s">
        <v>86</v>
      </c>
      <c r="AV166" s="16" t="s">
        <v>192</v>
      </c>
      <c r="AW166" s="16" t="s">
        <v>33</v>
      </c>
      <c r="AX166" s="16" t="s">
        <v>76</v>
      </c>
      <c r="AY166" s="292" t="s">
        <v>177</v>
      </c>
    </row>
    <row r="167" s="14" customFormat="1">
      <c r="A167" s="14"/>
      <c r="B167" s="261"/>
      <c r="C167" s="262"/>
      <c r="D167" s="251" t="s">
        <v>185</v>
      </c>
      <c r="E167" s="263" t="s">
        <v>1</v>
      </c>
      <c r="F167" s="264" t="s">
        <v>187</v>
      </c>
      <c r="G167" s="262"/>
      <c r="H167" s="265">
        <v>38.359999999999999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1" t="s">
        <v>185</v>
      </c>
      <c r="AU167" s="271" t="s">
        <v>86</v>
      </c>
      <c r="AV167" s="14" t="s">
        <v>184</v>
      </c>
      <c r="AW167" s="14" t="s">
        <v>33</v>
      </c>
      <c r="AX167" s="14" t="s">
        <v>84</v>
      </c>
      <c r="AY167" s="271" t="s">
        <v>177</v>
      </c>
    </row>
    <row r="168" s="2" customFormat="1" ht="55.5" customHeight="1">
      <c r="A168" s="39"/>
      <c r="B168" s="40"/>
      <c r="C168" s="236" t="s">
        <v>236</v>
      </c>
      <c r="D168" s="236" t="s">
        <v>179</v>
      </c>
      <c r="E168" s="237" t="s">
        <v>707</v>
      </c>
      <c r="F168" s="238" t="s">
        <v>708</v>
      </c>
      <c r="G168" s="239" t="s">
        <v>182</v>
      </c>
      <c r="H168" s="240">
        <v>10.58</v>
      </c>
      <c r="I168" s="241"/>
      <c r="J168" s="242">
        <f>ROUND(I168*H168,2)</f>
        <v>0</v>
      </c>
      <c r="K168" s="238" t="s">
        <v>183</v>
      </c>
      <c r="L168" s="45"/>
      <c r="M168" s="243" t="s">
        <v>1</v>
      </c>
      <c r="N168" s="244" t="s">
        <v>41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184</v>
      </c>
      <c r="AT168" s="247" t="s">
        <v>179</v>
      </c>
      <c r="AU168" s="247" t="s">
        <v>86</v>
      </c>
      <c r="AY168" s="18" t="s">
        <v>177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84</v>
      </c>
      <c r="BK168" s="248">
        <f>ROUND(I168*H168,2)</f>
        <v>0</v>
      </c>
      <c r="BL168" s="18" t="s">
        <v>184</v>
      </c>
      <c r="BM168" s="247" t="s">
        <v>239</v>
      </c>
    </row>
    <row r="169" s="15" customFormat="1">
      <c r="A169" s="15"/>
      <c r="B169" s="272"/>
      <c r="C169" s="273"/>
      <c r="D169" s="251" t="s">
        <v>185</v>
      </c>
      <c r="E169" s="274" t="s">
        <v>1</v>
      </c>
      <c r="F169" s="275" t="s">
        <v>105</v>
      </c>
      <c r="G169" s="273"/>
      <c r="H169" s="274" t="s">
        <v>1</v>
      </c>
      <c r="I169" s="276"/>
      <c r="J169" s="273"/>
      <c r="K169" s="273"/>
      <c r="L169" s="277"/>
      <c r="M169" s="278"/>
      <c r="N169" s="279"/>
      <c r="O169" s="279"/>
      <c r="P169" s="279"/>
      <c r="Q169" s="279"/>
      <c r="R169" s="279"/>
      <c r="S169" s="279"/>
      <c r="T169" s="28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1" t="s">
        <v>185</v>
      </c>
      <c r="AU169" s="281" t="s">
        <v>86</v>
      </c>
      <c r="AV169" s="15" t="s">
        <v>84</v>
      </c>
      <c r="AW169" s="15" t="s">
        <v>33</v>
      </c>
      <c r="AX169" s="15" t="s">
        <v>76</v>
      </c>
      <c r="AY169" s="281" t="s">
        <v>177</v>
      </c>
    </row>
    <row r="170" s="13" customFormat="1">
      <c r="A170" s="13"/>
      <c r="B170" s="249"/>
      <c r="C170" s="250"/>
      <c r="D170" s="251" t="s">
        <v>185</v>
      </c>
      <c r="E170" s="252" t="s">
        <v>1</v>
      </c>
      <c r="F170" s="253" t="s">
        <v>1461</v>
      </c>
      <c r="G170" s="250"/>
      <c r="H170" s="254">
        <v>10.58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185</v>
      </c>
      <c r="AU170" s="260" t="s">
        <v>86</v>
      </c>
      <c r="AV170" s="13" t="s">
        <v>86</v>
      </c>
      <c r="AW170" s="13" t="s">
        <v>33</v>
      </c>
      <c r="AX170" s="13" t="s">
        <v>76</v>
      </c>
      <c r="AY170" s="260" t="s">
        <v>177</v>
      </c>
    </row>
    <row r="171" s="14" customFormat="1">
      <c r="A171" s="14"/>
      <c r="B171" s="261"/>
      <c r="C171" s="262"/>
      <c r="D171" s="251" t="s">
        <v>185</v>
      </c>
      <c r="E171" s="263" t="s">
        <v>1</v>
      </c>
      <c r="F171" s="264" t="s">
        <v>187</v>
      </c>
      <c r="G171" s="262"/>
      <c r="H171" s="265">
        <v>10.58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1" t="s">
        <v>185</v>
      </c>
      <c r="AU171" s="271" t="s">
        <v>86</v>
      </c>
      <c r="AV171" s="14" t="s">
        <v>184</v>
      </c>
      <c r="AW171" s="14" t="s">
        <v>33</v>
      </c>
      <c r="AX171" s="14" t="s">
        <v>84</v>
      </c>
      <c r="AY171" s="271" t="s">
        <v>177</v>
      </c>
    </row>
    <row r="172" s="2" customFormat="1" ht="16.5" customHeight="1">
      <c r="A172" s="39"/>
      <c r="B172" s="40"/>
      <c r="C172" s="293" t="s">
        <v>208</v>
      </c>
      <c r="D172" s="293" t="s">
        <v>375</v>
      </c>
      <c r="E172" s="294" t="s">
        <v>1462</v>
      </c>
      <c r="F172" s="295" t="s">
        <v>1463</v>
      </c>
      <c r="G172" s="296" t="s">
        <v>242</v>
      </c>
      <c r="H172" s="297">
        <v>21.16</v>
      </c>
      <c r="I172" s="298"/>
      <c r="J172" s="299">
        <f>ROUND(I172*H172,2)</f>
        <v>0</v>
      </c>
      <c r="K172" s="295" t="s">
        <v>183</v>
      </c>
      <c r="L172" s="300"/>
      <c r="M172" s="301" t="s">
        <v>1</v>
      </c>
      <c r="N172" s="302" t="s">
        <v>41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198</v>
      </c>
      <c r="AT172" s="247" t="s">
        <v>375</v>
      </c>
      <c r="AU172" s="247" t="s">
        <v>86</v>
      </c>
      <c r="AY172" s="18" t="s">
        <v>177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84</v>
      </c>
      <c r="BK172" s="248">
        <f>ROUND(I172*H172,2)</f>
        <v>0</v>
      </c>
      <c r="BL172" s="18" t="s">
        <v>184</v>
      </c>
      <c r="BM172" s="247" t="s">
        <v>243</v>
      </c>
    </row>
    <row r="173" s="13" customFormat="1">
      <c r="A173" s="13"/>
      <c r="B173" s="249"/>
      <c r="C173" s="250"/>
      <c r="D173" s="251" t="s">
        <v>185</v>
      </c>
      <c r="E173" s="252" t="s">
        <v>1</v>
      </c>
      <c r="F173" s="253" t="s">
        <v>1464</v>
      </c>
      <c r="G173" s="250"/>
      <c r="H173" s="254">
        <v>21.16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185</v>
      </c>
      <c r="AU173" s="260" t="s">
        <v>86</v>
      </c>
      <c r="AV173" s="13" t="s">
        <v>86</v>
      </c>
      <c r="AW173" s="13" t="s">
        <v>33</v>
      </c>
      <c r="AX173" s="13" t="s">
        <v>76</v>
      </c>
      <c r="AY173" s="260" t="s">
        <v>177</v>
      </c>
    </row>
    <row r="174" s="14" customFormat="1">
      <c r="A174" s="14"/>
      <c r="B174" s="261"/>
      <c r="C174" s="262"/>
      <c r="D174" s="251" t="s">
        <v>185</v>
      </c>
      <c r="E174" s="263" t="s">
        <v>1</v>
      </c>
      <c r="F174" s="264" t="s">
        <v>187</v>
      </c>
      <c r="G174" s="262"/>
      <c r="H174" s="265">
        <v>21.16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1" t="s">
        <v>185</v>
      </c>
      <c r="AU174" s="271" t="s">
        <v>86</v>
      </c>
      <c r="AV174" s="14" t="s">
        <v>184</v>
      </c>
      <c r="AW174" s="14" t="s">
        <v>33</v>
      </c>
      <c r="AX174" s="14" t="s">
        <v>84</v>
      </c>
      <c r="AY174" s="271" t="s">
        <v>177</v>
      </c>
    </row>
    <row r="175" s="12" customFormat="1" ht="22.8" customHeight="1">
      <c r="A175" s="12"/>
      <c r="B175" s="220"/>
      <c r="C175" s="221"/>
      <c r="D175" s="222" t="s">
        <v>75</v>
      </c>
      <c r="E175" s="234" t="s">
        <v>86</v>
      </c>
      <c r="F175" s="234" t="s">
        <v>218</v>
      </c>
      <c r="G175" s="221"/>
      <c r="H175" s="221"/>
      <c r="I175" s="224"/>
      <c r="J175" s="235">
        <f>BK175</f>
        <v>0</v>
      </c>
      <c r="K175" s="221"/>
      <c r="L175" s="226"/>
      <c r="M175" s="227"/>
      <c r="N175" s="228"/>
      <c r="O175" s="228"/>
      <c r="P175" s="229">
        <f>SUM(P176:P183)</f>
        <v>0</v>
      </c>
      <c r="Q175" s="228"/>
      <c r="R175" s="229">
        <f>SUM(R176:R183)</f>
        <v>0</v>
      </c>
      <c r="S175" s="228"/>
      <c r="T175" s="230">
        <f>SUM(T176:T183)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1" t="s">
        <v>84</v>
      </c>
      <c r="AT175" s="232" t="s">
        <v>75</v>
      </c>
      <c r="AU175" s="232" t="s">
        <v>84</v>
      </c>
      <c r="AY175" s="231" t="s">
        <v>177</v>
      </c>
      <c r="BK175" s="233">
        <f>SUM(BK176:BK183)</f>
        <v>0</v>
      </c>
    </row>
    <row r="176" s="2" customFormat="1" ht="55.5" customHeight="1">
      <c r="A176" s="39"/>
      <c r="B176" s="40"/>
      <c r="C176" s="236" t="s">
        <v>244</v>
      </c>
      <c r="D176" s="236" t="s">
        <v>179</v>
      </c>
      <c r="E176" s="237" t="s">
        <v>1465</v>
      </c>
      <c r="F176" s="238" t="s">
        <v>1466</v>
      </c>
      <c r="G176" s="239" t="s">
        <v>429</v>
      </c>
      <c r="H176" s="240">
        <v>23</v>
      </c>
      <c r="I176" s="241"/>
      <c r="J176" s="242">
        <f>ROUND(I176*H176,2)</f>
        <v>0</v>
      </c>
      <c r="K176" s="238" t="s">
        <v>183</v>
      </c>
      <c r="L176" s="45"/>
      <c r="M176" s="243" t="s">
        <v>1</v>
      </c>
      <c r="N176" s="244" t="s">
        <v>41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184</v>
      </c>
      <c r="AT176" s="247" t="s">
        <v>179</v>
      </c>
      <c r="AU176" s="247" t="s">
        <v>86</v>
      </c>
      <c r="AY176" s="18" t="s">
        <v>177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84</v>
      </c>
      <c r="BK176" s="248">
        <f>ROUND(I176*H176,2)</f>
        <v>0</v>
      </c>
      <c r="BL176" s="18" t="s">
        <v>184</v>
      </c>
      <c r="BM176" s="247" t="s">
        <v>247</v>
      </c>
    </row>
    <row r="177" s="2" customFormat="1" ht="16.5" customHeight="1">
      <c r="A177" s="39"/>
      <c r="B177" s="40"/>
      <c r="C177" s="236" t="s">
        <v>214</v>
      </c>
      <c r="D177" s="236" t="s">
        <v>179</v>
      </c>
      <c r="E177" s="237" t="s">
        <v>1467</v>
      </c>
      <c r="F177" s="238" t="s">
        <v>1468</v>
      </c>
      <c r="G177" s="239" t="s">
        <v>182</v>
      </c>
      <c r="H177" s="240">
        <v>0.59999999999999998</v>
      </c>
      <c r="I177" s="241"/>
      <c r="J177" s="242">
        <f>ROUND(I177*H177,2)</f>
        <v>0</v>
      </c>
      <c r="K177" s="238" t="s">
        <v>183</v>
      </c>
      <c r="L177" s="45"/>
      <c r="M177" s="243" t="s">
        <v>1</v>
      </c>
      <c r="N177" s="244" t="s">
        <v>41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184</v>
      </c>
      <c r="AT177" s="247" t="s">
        <v>179</v>
      </c>
      <c r="AU177" s="247" t="s">
        <v>86</v>
      </c>
      <c r="AY177" s="18" t="s">
        <v>177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84</v>
      </c>
      <c r="BK177" s="248">
        <f>ROUND(I177*H177,2)</f>
        <v>0</v>
      </c>
      <c r="BL177" s="18" t="s">
        <v>184</v>
      </c>
      <c r="BM177" s="247" t="s">
        <v>252</v>
      </c>
    </row>
    <row r="178" s="15" customFormat="1">
      <c r="A178" s="15"/>
      <c r="B178" s="272"/>
      <c r="C178" s="273"/>
      <c r="D178" s="251" t="s">
        <v>185</v>
      </c>
      <c r="E178" s="274" t="s">
        <v>1</v>
      </c>
      <c r="F178" s="275" t="s">
        <v>1469</v>
      </c>
      <c r="G178" s="273"/>
      <c r="H178" s="274" t="s">
        <v>1</v>
      </c>
      <c r="I178" s="276"/>
      <c r="J178" s="273"/>
      <c r="K178" s="273"/>
      <c r="L178" s="277"/>
      <c r="M178" s="278"/>
      <c r="N178" s="279"/>
      <c r="O178" s="279"/>
      <c r="P178" s="279"/>
      <c r="Q178" s="279"/>
      <c r="R178" s="279"/>
      <c r="S178" s="279"/>
      <c r="T178" s="28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1" t="s">
        <v>185</v>
      </c>
      <c r="AU178" s="281" t="s">
        <v>86</v>
      </c>
      <c r="AV178" s="15" t="s">
        <v>84</v>
      </c>
      <c r="AW178" s="15" t="s">
        <v>33</v>
      </c>
      <c r="AX178" s="15" t="s">
        <v>76</v>
      </c>
      <c r="AY178" s="281" t="s">
        <v>177</v>
      </c>
    </row>
    <row r="179" s="13" customFormat="1">
      <c r="A179" s="13"/>
      <c r="B179" s="249"/>
      <c r="C179" s="250"/>
      <c r="D179" s="251" t="s">
        <v>185</v>
      </c>
      <c r="E179" s="252" t="s">
        <v>1</v>
      </c>
      <c r="F179" s="253" t="s">
        <v>1470</v>
      </c>
      <c r="G179" s="250"/>
      <c r="H179" s="254">
        <v>0.59999999999999998</v>
      </c>
      <c r="I179" s="255"/>
      <c r="J179" s="250"/>
      <c r="K179" s="250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185</v>
      </c>
      <c r="AU179" s="260" t="s">
        <v>86</v>
      </c>
      <c r="AV179" s="13" t="s">
        <v>86</v>
      </c>
      <c r="AW179" s="13" t="s">
        <v>33</v>
      </c>
      <c r="AX179" s="13" t="s">
        <v>76</v>
      </c>
      <c r="AY179" s="260" t="s">
        <v>177</v>
      </c>
    </row>
    <row r="180" s="14" customFormat="1">
      <c r="A180" s="14"/>
      <c r="B180" s="261"/>
      <c r="C180" s="262"/>
      <c r="D180" s="251" t="s">
        <v>185</v>
      </c>
      <c r="E180" s="263" t="s">
        <v>1</v>
      </c>
      <c r="F180" s="264" t="s">
        <v>187</v>
      </c>
      <c r="G180" s="262"/>
      <c r="H180" s="265">
        <v>0.59999999999999998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1" t="s">
        <v>185</v>
      </c>
      <c r="AU180" s="271" t="s">
        <v>86</v>
      </c>
      <c r="AV180" s="14" t="s">
        <v>184</v>
      </c>
      <c r="AW180" s="14" t="s">
        <v>33</v>
      </c>
      <c r="AX180" s="14" t="s">
        <v>84</v>
      </c>
      <c r="AY180" s="271" t="s">
        <v>177</v>
      </c>
    </row>
    <row r="181" s="2" customFormat="1" ht="16.5" customHeight="1">
      <c r="A181" s="39"/>
      <c r="B181" s="40"/>
      <c r="C181" s="293" t="s">
        <v>8</v>
      </c>
      <c r="D181" s="293" t="s">
        <v>375</v>
      </c>
      <c r="E181" s="294" t="s">
        <v>1471</v>
      </c>
      <c r="F181" s="295" t="s">
        <v>1472</v>
      </c>
      <c r="G181" s="296" t="s">
        <v>242</v>
      </c>
      <c r="H181" s="297">
        <v>0.83999999999999997</v>
      </c>
      <c r="I181" s="298"/>
      <c r="J181" s="299">
        <f>ROUND(I181*H181,2)</f>
        <v>0</v>
      </c>
      <c r="K181" s="295" t="s">
        <v>183</v>
      </c>
      <c r="L181" s="300"/>
      <c r="M181" s="301" t="s">
        <v>1</v>
      </c>
      <c r="N181" s="302" t="s">
        <v>41</v>
      </c>
      <c r="O181" s="92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198</v>
      </c>
      <c r="AT181" s="247" t="s">
        <v>375</v>
      </c>
      <c r="AU181" s="247" t="s">
        <v>86</v>
      </c>
      <c r="AY181" s="18" t="s">
        <v>177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84</v>
      </c>
      <c r="BK181" s="248">
        <f>ROUND(I181*H181,2)</f>
        <v>0</v>
      </c>
      <c r="BL181" s="18" t="s">
        <v>184</v>
      </c>
      <c r="BM181" s="247" t="s">
        <v>257</v>
      </c>
    </row>
    <row r="182" s="13" customFormat="1">
      <c r="A182" s="13"/>
      <c r="B182" s="249"/>
      <c r="C182" s="250"/>
      <c r="D182" s="251" t="s">
        <v>185</v>
      </c>
      <c r="E182" s="252" t="s">
        <v>1</v>
      </c>
      <c r="F182" s="253" t="s">
        <v>1473</v>
      </c>
      <c r="G182" s="250"/>
      <c r="H182" s="254">
        <v>0.83999999999999997</v>
      </c>
      <c r="I182" s="255"/>
      <c r="J182" s="250"/>
      <c r="K182" s="250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185</v>
      </c>
      <c r="AU182" s="260" t="s">
        <v>86</v>
      </c>
      <c r="AV182" s="13" t="s">
        <v>86</v>
      </c>
      <c r="AW182" s="13" t="s">
        <v>33</v>
      </c>
      <c r="AX182" s="13" t="s">
        <v>76</v>
      </c>
      <c r="AY182" s="260" t="s">
        <v>177</v>
      </c>
    </row>
    <row r="183" s="14" customFormat="1">
      <c r="A183" s="14"/>
      <c r="B183" s="261"/>
      <c r="C183" s="262"/>
      <c r="D183" s="251" t="s">
        <v>185</v>
      </c>
      <c r="E183" s="263" t="s">
        <v>1</v>
      </c>
      <c r="F183" s="264" t="s">
        <v>187</v>
      </c>
      <c r="G183" s="262"/>
      <c r="H183" s="265">
        <v>0.83999999999999997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1" t="s">
        <v>185</v>
      </c>
      <c r="AU183" s="271" t="s">
        <v>86</v>
      </c>
      <c r="AV183" s="14" t="s">
        <v>184</v>
      </c>
      <c r="AW183" s="14" t="s">
        <v>33</v>
      </c>
      <c r="AX183" s="14" t="s">
        <v>84</v>
      </c>
      <c r="AY183" s="271" t="s">
        <v>177</v>
      </c>
    </row>
    <row r="184" s="12" customFormat="1" ht="22.8" customHeight="1">
      <c r="A184" s="12"/>
      <c r="B184" s="220"/>
      <c r="C184" s="221"/>
      <c r="D184" s="222" t="s">
        <v>75</v>
      </c>
      <c r="E184" s="234" t="s">
        <v>184</v>
      </c>
      <c r="F184" s="234" t="s">
        <v>303</v>
      </c>
      <c r="G184" s="221"/>
      <c r="H184" s="221"/>
      <c r="I184" s="224"/>
      <c r="J184" s="235">
        <f>BK184</f>
        <v>0</v>
      </c>
      <c r="K184" s="221"/>
      <c r="L184" s="226"/>
      <c r="M184" s="227"/>
      <c r="N184" s="228"/>
      <c r="O184" s="228"/>
      <c r="P184" s="229">
        <f>SUM(P185:P200)</f>
        <v>0</v>
      </c>
      <c r="Q184" s="228"/>
      <c r="R184" s="229">
        <f>SUM(R185:R200)</f>
        <v>0</v>
      </c>
      <c r="S184" s="228"/>
      <c r="T184" s="230">
        <f>SUM(T185:T200)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1" t="s">
        <v>84</v>
      </c>
      <c r="AT184" s="232" t="s">
        <v>75</v>
      </c>
      <c r="AU184" s="232" t="s">
        <v>84</v>
      </c>
      <c r="AY184" s="231" t="s">
        <v>177</v>
      </c>
      <c r="BK184" s="233">
        <f>SUM(BK185:BK200)</f>
        <v>0</v>
      </c>
    </row>
    <row r="185" s="2" customFormat="1" ht="21.75" customHeight="1">
      <c r="A185" s="39"/>
      <c r="B185" s="40"/>
      <c r="C185" s="236" t="s">
        <v>217</v>
      </c>
      <c r="D185" s="236" t="s">
        <v>179</v>
      </c>
      <c r="E185" s="237" t="s">
        <v>1474</v>
      </c>
      <c r="F185" s="238" t="s">
        <v>1475</v>
      </c>
      <c r="G185" s="239" t="s">
        <v>182</v>
      </c>
      <c r="H185" s="240">
        <v>3.4500000000000002</v>
      </c>
      <c r="I185" s="241"/>
      <c r="J185" s="242">
        <f>ROUND(I185*H185,2)</f>
        <v>0</v>
      </c>
      <c r="K185" s="238" t="s">
        <v>1</v>
      </c>
      <c r="L185" s="45"/>
      <c r="M185" s="243" t="s">
        <v>1</v>
      </c>
      <c r="N185" s="244" t="s">
        <v>41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184</v>
      </c>
      <c r="AT185" s="247" t="s">
        <v>179</v>
      </c>
      <c r="AU185" s="247" t="s">
        <v>86</v>
      </c>
      <c r="AY185" s="18" t="s">
        <v>177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84</v>
      </c>
      <c r="BK185" s="248">
        <f>ROUND(I185*H185,2)</f>
        <v>0</v>
      </c>
      <c r="BL185" s="18" t="s">
        <v>184</v>
      </c>
      <c r="BM185" s="247" t="s">
        <v>260</v>
      </c>
    </row>
    <row r="186" s="15" customFormat="1">
      <c r="A186" s="15"/>
      <c r="B186" s="272"/>
      <c r="C186" s="273"/>
      <c r="D186" s="251" t="s">
        <v>185</v>
      </c>
      <c r="E186" s="274" t="s">
        <v>1</v>
      </c>
      <c r="F186" s="275" t="s">
        <v>105</v>
      </c>
      <c r="G186" s="273"/>
      <c r="H186" s="274" t="s">
        <v>1</v>
      </c>
      <c r="I186" s="276"/>
      <c r="J186" s="273"/>
      <c r="K186" s="273"/>
      <c r="L186" s="277"/>
      <c r="M186" s="278"/>
      <c r="N186" s="279"/>
      <c r="O186" s="279"/>
      <c r="P186" s="279"/>
      <c r="Q186" s="279"/>
      <c r="R186" s="279"/>
      <c r="S186" s="279"/>
      <c r="T186" s="28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1" t="s">
        <v>185</v>
      </c>
      <c r="AU186" s="281" t="s">
        <v>86</v>
      </c>
      <c r="AV186" s="15" t="s">
        <v>84</v>
      </c>
      <c r="AW186" s="15" t="s">
        <v>33</v>
      </c>
      <c r="AX186" s="15" t="s">
        <v>76</v>
      </c>
      <c r="AY186" s="281" t="s">
        <v>177</v>
      </c>
    </row>
    <row r="187" s="13" customFormat="1">
      <c r="A187" s="13"/>
      <c r="B187" s="249"/>
      <c r="C187" s="250"/>
      <c r="D187" s="251" t="s">
        <v>185</v>
      </c>
      <c r="E187" s="252" t="s">
        <v>1</v>
      </c>
      <c r="F187" s="253" t="s">
        <v>1476</v>
      </c>
      <c r="G187" s="250"/>
      <c r="H187" s="254">
        <v>3.4500000000000002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185</v>
      </c>
      <c r="AU187" s="260" t="s">
        <v>86</v>
      </c>
      <c r="AV187" s="13" t="s">
        <v>86</v>
      </c>
      <c r="AW187" s="13" t="s">
        <v>33</v>
      </c>
      <c r="AX187" s="13" t="s">
        <v>76</v>
      </c>
      <c r="AY187" s="260" t="s">
        <v>177</v>
      </c>
    </row>
    <row r="188" s="14" customFormat="1">
      <c r="A188" s="14"/>
      <c r="B188" s="261"/>
      <c r="C188" s="262"/>
      <c r="D188" s="251" t="s">
        <v>185</v>
      </c>
      <c r="E188" s="263" t="s">
        <v>1</v>
      </c>
      <c r="F188" s="264" t="s">
        <v>187</v>
      </c>
      <c r="G188" s="262"/>
      <c r="H188" s="265">
        <v>3.4500000000000002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1" t="s">
        <v>185</v>
      </c>
      <c r="AU188" s="271" t="s">
        <v>86</v>
      </c>
      <c r="AV188" s="14" t="s">
        <v>184</v>
      </c>
      <c r="AW188" s="14" t="s">
        <v>33</v>
      </c>
      <c r="AX188" s="14" t="s">
        <v>84</v>
      </c>
      <c r="AY188" s="271" t="s">
        <v>177</v>
      </c>
    </row>
    <row r="189" s="2" customFormat="1" ht="21.75" customHeight="1">
      <c r="A189" s="39"/>
      <c r="B189" s="40"/>
      <c r="C189" s="236" t="s">
        <v>263</v>
      </c>
      <c r="D189" s="236" t="s">
        <v>179</v>
      </c>
      <c r="E189" s="237" t="s">
        <v>1477</v>
      </c>
      <c r="F189" s="238" t="s">
        <v>1478</v>
      </c>
      <c r="G189" s="239" t="s">
        <v>182</v>
      </c>
      <c r="H189" s="240">
        <v>2.2999999999999998</v>
      </c>
      <c r="I189" s="241"/>
      <c r="J189" s="242">
        <f>ROUND(I189*H189,2)</f>
        <v>0</v>
      </c>
      <c r="K189" s="238" t="s">
        <v>183</v>
      </c>
      <c r="L189" s="45"/>
      <c r="M189" s="243" t="s">
        <v>1</v>
      </c>
      <c r="N189" s="244" t="s">
        <v>41</v>
      </c>
      <c r="O189" s="92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7" t="s">
        <v>184</v>
      </c>
      <c r="AT189" s="247" t="s">
        <v>179</v>
      </c>
      <c r="AU189" s="247" t="s">
        <v>86</v>
      </c>
      <c r="AY189" s="18" t="s">
        <v>177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8" t="s">
        <v>84</v>
      </c>
      <c r="BK189" s="248">
        <f>ROUND(I189*H189,2)</f>
        <v>0</v>
      </c>
      <c r="BL189" s="18" t="s">
        <v>184</v>
      </c>
      <c r="BM189" s="247" t="s">
        <v>266</v>
      </c>
    </row>
    <row r="190" s="15" customFormat="1">
      <c r="A190" s="15"/>
      <c r="B190" s="272"/>
      <c r="C190" s="273"/>
      <c r="D190" s="251" t="s">
        <v>185</v>
      </c>
      <c r="E190" s="274" t="s">
        <v>1</v>
      </c>
      <c r="F190" s="275" t="s">
        <v>105</v>
      </c>
      <c r="G190" s="273"/>
      <c r="H190" s="274" t="s">
        <v>1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185</v>
      </c>
      <c r="AU190" s="281" t="s">
        <v>86</v>
      </c>
      <c r="AV190" s="15" t="s">
        <v>84</v>
      </c>
      <c r="AW190" s="15" t="s">
        <v>33</v>
      </c>
      <c r="AX190" s="15" t="s">
        <v>76</v>
      </c>
      <c r="AY190" s="281" t="s">
        <v>177</v>
      </c>
    </row>
    <row r="191" s="13" customFormat="1">
      <c r="A191" s="13"/>
      <c r="B191" s="249"/>
      <c r="C191" s="250"/>
      <c r="D191" s="251" t="s">
        <v>185</v>
      </c>
      <c r="E191" s="252" t="s">
        <v>1</v>
      </c>
      <c r="F191" s="253" t="s">
        <v>1479</v>
      </c>
      <c r="G191" s="250"/>
      <c r="H191" s="254">
        <v>2.2999999999999998</v>
      </c>
      <c r="I191" s="255"/>
      <c r="J191" s="250"/>
      <c r="K191" s="250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185</v>
      </c>
      <c r="AU191" s="260" t="s">
        <v>86</v>
      </c>
      <c r="AV191" s="13" t="s">
        <v>86</v>
      </c>
      <c r="AW191" s="13" t="s">
        <v>33</v>
      </c>
      <c r="AX191" s="13" t="s">
        <v>76</v>
      </c>
      <c r="AY191" s="260" t="s">
        <v>177</v>
      </c>
    </row>
    <row r="192" s="14" customFormat="1">
      <c r="A192" s="14"/>
      <c r="B192" s="261"/>
      <c r="C192" s="262"/>
      <c r="D192" s="251" t="s">
        <v>185</v>
      </c>
      <c r="E192" s="263" t="s">
        <v>1</v>
      </c>
      <c r="F192" s="264" t="s">
        <v>187</v>
      </c>
      <c r="G192" s="262"/>
      <c r="H192" s="265">
        <v>2.2999999999999998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1" t="s">
        <v>185</v>
      </c>
      <c r="AU192" s="271" t="s">
        <v>86</v>
      </c>
      <c r="AV192" s="14" t="s">
        <v>184</v>
      </c>
      <c r="AW192" s="14" t="s">
        <v>33</v>
      </c>
      <c r="AX192" s="14" t="s">
        <v>84</v>
      </c>
      <c r="AY192" s="271" t="s">
        <v>177</v>
      </c>
    </row>
    <row r="193" s="2" customFormat="1" ht="33" customHeight="1">
      <c r="A193" s="39"/>
      <c r="B193" s="40"/>
      <c r="C193" s="236" t="s">
        <v>222</v>
      </c>
      <c r="D193" s="236" t="s">
        <v>179</v>
      </c>
      <c r="E193" s="237" t="s">
        <v>1103</v>
      </c>
      <c r="F193" s="238" t="s">
        <v>1104</v>
      </c>
      <c r="G193" s="239" t="s">
        <v>182</v>
      </c>
      <c r="H193" s="240">
        <v>2.2999999999999998</v>
      </c>
      <c r="I193" s="241"/>
      <c r="J193" s="242">
        <f>ROUND(I193*H193,2)</f>
        <v>0</v>
      </c>
      <c r="K193" s="238" t="s">
        <v>183</v>
      </c>
      <c r="L193" s="45"/>
      <c r="M193" s="243" t="s">
        <v>1</v>
      </c>
      <c r="N193" s="244" t="s">
        <v>41</v>
      </c>
      <c r="O193" s="92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7" t="s">
        <v>184</v>
      </c>
      <c r="AT193" s="247" t="s">
        <v>179</v>
      </c>
      <c r="AU193" s="247" t="s">
        <v>86</v>
      </c>
      <c r="AY193" s="18" t="s">
        <v>177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8" t="s">
        <v>84</v>
      </c>
      <c r="BK193" s="248">
        <f>ROUND(I193*H193,2)</f>
        <v>0</v>
      </c>
      <c r="BL193" s="18" t="s">
        <v>184</v>
      </c>
      <c r="BM193" s="247" t="s">
        <v>271</v>
      </c>
    </row>
    <row r="194" s="15" customFormat="1">
      <c r="A194" s="15"/>
      <c r="B194" s="272"/>
      <c r="C194" s="273"/>
      <c r="D194" s="251" t="s">
        <v>185</v>
      </c>
      <c r="E194" s="274" t="s">
        <v>1</v>
      </c>
      <c r="F194" s="275" t="s">
        <v>105</v>
      </c>
      <c r="G194" s="273"/>
      <c r="H194" s="274" t="s">
        <v>1</v>
      </c>
      <c r="I194" s="276"/>
      <c r="J194" s="273"/>
      <c r="K194" s="273"/>
      <c r="L194" s="277"/>
      <c r="M194" s="278"/>
      <c r="N194" s="279"/>
      <c r="O194" s="279"/>
      <c r="P194" s="279"/>
      <c r="Q194" s="279"/>
      <c r="R194" s="279"/>
      <c r="S194" s="279"/>
      <c r="T194" s="28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1" t="s">
        <v>185</v>
      </c>
      <c r="AU194" s="281" t="s">
        <v>86</v>
      </c>
      <c r="AV194" s="15" t="s">
        <v>84</v>
      </c>
      <c r="AW194" s="15" t="s">
        <v>33</v>
      </c>
      <c r="AX194" s="15" t="s">
        <v>76</v>
      </c>
      <c r="AY194" s="281" t="s">
        <v>177</v>
      </c>
    </row>
    <row r="195" s="13" customFormat="1">
      <c r="A195" s="13"/>
      <c r="B195" s="249"/>
      <c r="C195" s="250"/>
      <c r="D195" s="251" t="s">
        <v>185</v>
      </c>
      <c r="E195" s="252" t="s">
        <v>1</v>
      </c>
      <c r="F195" s="253" t="s">
        <v>1479</v>
      </c>
      <c r="G195" s="250"/>
      <c r="H195" s="254">
        <v>2.2999999999999998</v>
      </c>
      <c r="I195" s="255"/>
      <c r="J195" s="250"/>
      <c r="K195" s="250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185</v>
      </c>
      <c r="AU195" s="260" t="s">
        <v>86</v>
      </c>
      <c r="AV195" s="13" t="s">
        <v>86</v>
      </c>
      <c r="AW195" s="13" t="s">
        <v>33</v>
      </c>
      <c r="AX195" s="13" t="s">
        <v>76</v>
      </c>
      <c r="AY195" s="260" t="s">
        <v>177</v>
      </c>
    </row>
    <row r="196" s="14" customFormat="1">
      <c r="A196" s="14"/>
      <c r="B196" s="261"/>
      <c r="C196" s="262"/>
      <c r="D196" s="251" t="s">
        <v>185</v>
      </c>
      <c r="E196" s="263" t="s">
        <v>1</v>
      </c>
      <c r="F196" s="264" t="s">
        <v>187</v>
      </c>
      <c r="G196" s="262"/>
      <c r="H196" s="265">
        <v>2.2999999999999998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1" t="s">
        <v>185</v>
      </c>
      <c r="AU196" s="271" t="s">
        <v>86</v>
      </c>
      <c r="AV196" s="14" t="s">
        <v>184</v>
      </c>
      <c r="AW196" s="14" t="s">
        <v>33</v>
      </c>
      <c r="AX196" s="14" t="s">
        <v>84</v>
      </c>
      <c r="AY196" s="271" t="s">
        <v>177</v>
      </c>
    </row>
    <row r="197" s="2" customFormat="1" ht="21.75" customHeight="1">
      <c r="A197" s="39"/>
      <c r="B197" s="40"/>
      <c r="C197" s="236" t="s">
        <v>273</v>
      </c>
      <c r="D197" s="236" t="s">
        <v>179</v>
      </c>
      <c r="E197" s="237" t="s">
        <v>1480</v>
      </c>
      <c r="F197" s="238" t="s">
        <v>1481</v>
      </c>
      <c r="G197" s="239" t="s">
        <v>182</v>
      </c>
      <c r="H197" s="240">
        <v>21.32</v>
      </c>
      <c r="I197" s="241"/>
      <c r="J197" s="242">
        <f>ROUND(I197*H197,2)</f>
        <v>0</v>
      </c>
      <c r="K197" s="238" t="s">
        <v>183</v>
      </c>
      <c r="L197" s="45"/>
      <c r="M197" s="243" t="s">
        <v>1</v>
      </c>
      <c r="N197" s="244" t="s">
        <v>41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184</v>
      </c>
      <c r="AT197" s="247" t="s">
        <v>179</v>
      </c>
      <c r="AU197" s="247" t="s">
        <v>86</v>
      </c>
      <c r="AY197" s="18" t="s">
        <v>177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84</v>
      </c>
      <c r="BK197" s="248">
        <f>ROUND(I197*H197,2)</f>
        <v>0</v>
      </c>
      <c r="BL197" s="18" t="s">
        <v>184</v>
      </c>
      <c r="BM197" s="247" t="s">
        <v>276</v>
      </c>
    </row>
    <row r="198" s="15" customFormat="1">
      <c r="A198" s="15"/>
      <c r="B198" s="272"/>
      <c r="C198" s="273"/>
      <c r="D198" s="251" t="s">
        <v>185</v>
      </c>
      <c r="E198" s="274" t="s">
        <v>1</v>
      </c>
      <c r="F198" s="275" t="s">
        <v>105</v>
      </c>
      <c r="G198" s="273"/>
      <c r="H198" s="274" t="s">
        <v>1</v>
      </c>
      <c r="I198" s="276"/>
      <c r="J198" s="273"/>
      <c r="K198" s="273"/>
      <c r="L198" s="277"/>
      <c r="M198" s="278"/>
      <c r="N198" s="279"/>
      <c r="O198" s="279"/>
      <c r="P198" s="279"/>
      <c r="Q198" s="279"/>
      <c r="R198" s="279"/>
      <c r="S198" s="279"/>
      <c r="T198" s="28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1" t="s">
        <v>185</v>
      </c>
      <c r="AU198" s="281" t="s">
        <v>86</v>
      </c>
      <c r="AV198" s="15" t="s">
        <v>84</v>
      </c>
      <c r="AW198" s="15" t="s">
        <v>33</v>
      </c>
      <c r="AX198" s="15" t="s">
        <v>76</v>
      </c>
      <c r="AY198" s="281" t="s">
        <v>177</v>
      </c>
    </row>
    <row r="199" s="13" customFormat="1">
      <c r="A199" s="13"/>
      <c r="B199" s="249"/>
      <c r="C199" s="250"/>
      <c r="D199" s="251" t="s">
        <v>185</v>
      </c>
      <c r="E199" s="252" t="s">
        <v>1</v>
      </c>
      <c r="F199" s="253" t="s">
        <v>1482</v>
      </c>
      <c r="G199" s="250"/>
      <c r="H199" s="254">
        <v>21.32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185</v>
      </c>
      <c r="AU199" s="260" t="s">
        <v>86</v>
      </c>
      <c r="AV199" s="13" t="s">
        <v>86</v>
      </c>
      <c r="AW199" s="13" t="s">
        <v>33</v>
      </c>
      <c r="AX199" s="13" t="s">
        <v>76</v>
      </c>
      <c r="AY199" s="260" t="s">
        <v>177</v>
      </c>
    </row>
    <row r="200" s="14" customFormat="1">
      <c r="A200" s="14"/>
      <c r="B200" s="261"/>
      <c r="C200" s="262"/>
      <c r="D200" s="251" t="s">
        <v>185</v>
      </c>
      <c r="E200" s="263" t="s">
        <v>1</v>
      </c>
      <c r="F200" s="264" t="s">
        <v>187</v>
      </c>
      <c r="G200" s="262"/>
      <c r="H200" s="265">
        <v>21.32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185</v>
      </c>
      <c r="AU200" s="271" t="s">
        <v>86</v>
      </c>
      <c r="AV200" s="14" t="s">
        <v>184</v>
      </c>
      <c r="AW200" s="14" t="s">
        <v>33</v>
      </c>
      <c r="AX200" s="14" t="s">
        <v>84</v>
      </c>
      <c r="AY200" s="271" t="s">
        <v>177</v>
      </c>
    </row>
    <row r="201" s="12" customFormat="1" ht="22.8" customHeight="1">
      <c r="A201" s="12"/>
      <c r="B201" s="220"/>
      <c r="C201" s="221"/>
      <c r="D201" s="222" t="s">
        <v>75</v>
      </c>
      <c r="E201" s="234" t="s">
        <v>198</v>
      </c>
      <c r="F201" s="234" t="s">
        <v>1125</v>
      </c>
      <c r="G201" s="221"/>
      <c r="H201" s="221"/>
      <c r="I201" s="224"/>
      <c r="J201" s="235">
        <f>BK201</f>
        <v>0</v>
      </c>
      <c r="K201" s="221"/>
      <c r="L201" s="226"/>
      <c r="M201" s="227"/>
      <c r="N201" s="228"/>
      <c r="O201" s="228"/>
      <c r="P201" s="229">
        <f>SUM(P202:P215)</f>
        <v>0</v>
      </c>
      <c r="Q201" s="228"/>
      <c r="R201" s="229">
        <f>SUM(R202:R215)</f>
        <v>0</v>
      </c>
      <c r="S201" s="228"/>
      <c r="T201" s="230">
        <f>SUM(T202:T215)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1" t="s">
        <v>84</v>
      </c>
      <c r="AT201" s="232" t="s">
        <v>75</v>
      </c>
      <c r="AU201" s="232" t="s">
        <v>84</v>
      </c>
      <c r="AY201" s="231" t="s">
        <v>177</v>
      </c>
      <c r="BK201" s="233">
        <f>SUM(BK202:BK215)</f>
        <v>0</v>
      </c>
    </row>
    <row r="202" s="2" customFormat="1" ht="33" customHeight="1">
      <c r="A202" s="39"/>
      <c r="B202" s="40"/>
      <c r="C202" s="236" t="s">
        <v>228</v>
      </c>
      <c r="D202" s="236" t="s">
        <v>179</v>
      </c>
      <c r="E202" s="237" t="s">
        <v>1483</v>
      </c>
      <c r="F202" s="238" t="s">
        <v>1484</v>
      </c>
      <c r="G202" s="239" t="s">
        <v>429</v>
      </c>
      <c r="H202" s="240">
        <v>23</v>
      </c>
      <c r="I202" s="241"/>
      <c r="J202" s="242">
        <f>ROUND(I202*H202,2)</f>
        <v>0</v>
      </c>
      <c r="K202" s="238" t="s">
        <v>183</v>
      </c>
      <c r="L202" s="45"/>
      <c r="M202" s="243" t="s">
        <v>1</v>
      </c>
      <c r="N202" s="244" t="s">
        <v>41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184</v>
      </c>
      <c r="AT202" s="247" t="s">
        <v>179</v>
      </c>
      <c r="AU202" s="247" t="s">
        <v>86</v>
      </c>
      <c r="AY202" s="18" t="s">
        <v>177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84</v>
      </c>
      <c r="BK202" s="248">
        <f>ROUND(I202*H202,2)</f>
        <v>0</v>
      </c>
      <c r="BL202" s="18" t="s">
        <v>184</v>
      </c>
      <c r="BM202" s="247" t="s">
        <v>289</v>
      </c>
    </row>
    <row r="203" s="2" customFormat="1" ht="21.75" customHeight="1">
      <c r="A203" s="39"/>
      <c r="B203" s="40"/>
      <c r="C203" s="293" t="s">
        <v>7</v>
      </c>
      <c r="D203" s="293" t="s">
        <v>375</v>
      </c>
      <c r="E203" s="294" t="s">
        <v>1485</v>
      </c>
      <c r="F203" s="295" t="s">
        <v>1486</v>
      </c>
      <c r="G203" s="296" t="s">
        <v>429</v>
      </c>
      <c r="H203" s="297">
        <v>23</v>
      </c>
      <c r="I203" s="298"/>
      <c r="J203" s="299">
        <f>ROUND(I203*H203,2)</f>
        <v>0</v>
      </c>
      <c r="K203" s="295" t="s">
        <v>183</v>
      </c>
      <c r="L203" s="300"/>
      <c r="M203" s="301" t="s">
        <v>1</v>
      </c>
      <c r="N203" s="302" t="s">
        <v>41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198</v>
      </c>
      <c r="AT203" s="247" t="s">
        <v>375</v>
      </c>
      <c r="AU203" s="247" t="s">
        <v>86</v>
      </c>
      <c r="AY203" s="18" t="s">
        <v>177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84</v>
      </c>
      <c r="BK203" s="248">
        <f>ROUND(I203*H203,2)</f>
        <v>0</v>
      </c>
      <c r="BL203" s="18" t="s">
        <v>184</v>
      </c>
      <c r="BM203" s="247" t="s">
        <v>292</v>
      </c>
    </row>
    <row r="204" s="2" customFormat="1" ht="33" customHeight="1">
      <c r="A204" s="39"/>
      <c r="B204" s="40"/>
      <c r="C204" s="236" t="s">
        <v>239</v>
      </c>
      <c r="D204" s="236" t="s">
        <v>179</v>
      </c>
      <c r="E204" s="237" t="s">
        <v>1487</v>
      </c>
      <c r="F204" s="238" t="s">
        <v>1488</v>
      </c>
      <c r="G204" s="239" t="s">
        <v>288</v>
      </c>
      <c r="H204" s="240">
        <v>3</v>
      </c>
      <c r="I204" s="241"/>
      <c r="J204" s="242">
        <f>ROUND(I204*H204,2)</f>
        <v>0</v>
      </c>
      <c r="K204" s="238" t="s">
        <v>183</v>
      </c>
      <c r="L204" s="45"/>
      <c r="M204" s="243" t="s">
        <v>1</v>
      </c>
      <c r="N204" s="244" t="s">
        <v>41</v>
      </c>
      <c r="O204" s="92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184</v>
      </c>
      <c r="AT204" s="247" t="s">
        <v>179</v>
      </c>
      <c r="AU204" s="247" t="s">
        <v>86</v>
      </c>
      <c r="AY204" s="18" t="s">
        <v>177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84</v>
      </c>
      <c r="BK204" s="248">
        <f>ROUND(I204*H204,2)</f>
        <v>0</v>
      </c>
      <c r="BL204" s="18" t="s">
        <v>184</v>
      </c>
      <c r="BM204" s="247" t="s">
        <v>295</v>
      </c>
    </row>
    <row r="205" s="2" customFormat="1" ht="16.5" customHeight="1">
      <c r="A205" s="39"/>
      <c r="B205" s="40"/>
      <c r="C205" s="293" t="s">
        <v>357</v>
      </c>
      <c r="D205" s="293" t="s">
        <v>375</v>
      </c>
      <c r="E205" s="294" t="s">
        <v>1489</v>
      </c>
      <c r="F205" s="295" t="s">
        <v>1490</v>
      </c>
      <c r="G205" s="296" t="s">
        <v>288</v>
      </c>
      <c r="H205" s="297">
        <v>3</v>
      </c>
      <c r="I205" s="298"/>
      <c r="J205" s="299">
        <f>ROUND(I205*H205,2)</f>
        <v>0</v>
      </c>
      <c r="K205" s="295" t="s">
        <v>183</v>
      </c>
      <c r="L205" s="300"/>
      <c r="M205" s="301" t="s">
        <v>1</v>
      </c>
      <c r="N205" s="302" t="s">
        <v>41</v>
      </c>
      <c r="O205" s="92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198</v>
      </c>
      <c r="AT205" s="247" t="s">
        <v>375</v>
      </c>
      <c r="AU205" s="247" t="s">
        <v>86</v>
      </c>
      <c r="AY205" s="18" t="s">
        <v>177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84</v>
      </c>
      <c r="BK205" s="248">
        <f>ROUND(I205*H205,2)</f>
        <v>0</v>
      </c>
      <c r="BL205" s="18" t="s">
        <v>184</v>
      </c>
      <c r="BM205" s="247" t="s">
        <v>300</v>
      </c>
    </row>
    <row r="206" s="13" customFormat="1">
      <c r="A206" s="13"/>
      <c r="B206" s="249"/>
      <c r="C206" s="250"/>
      <c r="D206" s="251" t="s">
        <v>185</v>
      </c>
      <c r="E206" s="252" t="s">
        <v>1</v>
      </c>
      <c r="F206" s="253" t="s">
        <v>1491</v>
      </c>
      <c r="G206" s="250"/>
      <c r="H206" s="254">
        <v>3</v>
      </c>
      <c r="I206" s="255"/>
      <c r="J206" s="250"/>
      <c r="K206" s="250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185</v>
      </c>
      <c r="AU206" s="260" t="s">
        <v>86</v>
      </c>
      <c r="AV206" s="13" t="s">
        <v>86</v>
      </c>
      <c r="AW206" s="13" t="s">
        <v>33</v>
      </c>
      <c r="AX206" s="13" t="s">
        <v>76</v>
      </c>
      <c r="AY206" s="260" t="s">
        <v>177</v>
      </c>
    </row>
    <row r="207" s="14" customFormat="1">
      <c r="A207" s="14"/>
      <c r="B207" s="261"/>
      <c r="C207" s="262"/>
      <c r="D207" s="251" t="s">
        <v>185</v>
      </c>
      <c r="E207" s="263" t="s">
        <v>1</v>
      </c>
      <c r="F207" s="264" t="s">
        <v>187</v>
      </c>
      <c r="G207" s="262"/>
      <c r="H207" s="265">
        <v>3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1" t="s">
        <v>185</v>
      </c>
      <c r="AU207" s="271" t="s">
        <v>86</v>
      </c>
      <c r="AV207" s="14" t="s">
        <v>184</v>
      </c>
      <c r="AW207" s="14" t="s">
        <v>33</v>
      </c>
      <c r="AX207" s="14" t="s">
        <v>84</v>
      </c>
      <c r="AY207" s="271" t="s">
        <v>177</v>
      </c>
    </row>
    <row r="208" s="2" customFormat="1" ht="33" customHeight="1">
      <c r="A208" s="39"/>
      <c r="B208" s="40"/>
      <c r="C208" s="236" t="s">
        <v>243</v>
      </c>
      <c r="D208" s="236" t="s">
        <v>179</v>
      </c>
      <c r="E208" s="237" t="s">
        <v>1492</v>
      </c>
      <c r="F208" s="238" t="s">
        <v>1493</v>
      </c>
      <c r="G208" s="239" t="s">
        <v>288</v>
      </c>
      <c r="H208" s="240">
        <v>1</v>
      </c>
      <c r="I208" s="241"/>
      <c r="J208" s="242">
        <f>ROUND(I208*H208,2)</f>
        <v>0</v>
      </c>
      <c r="K208" s="238" t="s">
        <v>183</v>
      </c>
      <c r="L208" s="45"/>
      <c r="M208" s="243" t="s">
        <v>1</v>
      </c>
      <c r="N208" s="244" t="s">
        <v>41</v>
      </c>
      <c r="O208" s="92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184</v>
      </c>
      <c r="AT208" s="247" t="s">
        <v>179</v>
      </c>
      <c r="AU208" s="247" t="s">
        <v>86</v>
      </c>
      <c r="AY208" s="18" t="s">
        <v>177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84</v>
      </c>
      <c r="BK208" s="248">
        <f>ROUND(I208*H208,2)</f>
        <v>0</v>
      </c>
      <c r="BL208" s="18" t="s">
        <v>184</v>
      </c>
      <c r="BM208" s="247" t="s">
        <v>306</v>
      </c>
    </row>
    <row r="209" s="2" customFormat="1" ht="16.5" customHeight="1">
      <c r="A209" s="39"/>
      <c r="B209" s="40"/>
      <c r="C209" s="293" t="s">
        <v>309</v>
      </c>
      <c r="D209" s="293" t="s">
        <v>375</v>
      </c>
      <c r="E209" s="294" t="s">
        <v>1494</v>
      </c>
      <c r="F209" s="295" t="s">
        <v>1495</v>
      </c>
      <c r="G209" s="296" t="s">
        <v>288</v>
      </c>
      <c r="H209" s="297">
        <v>1</v>
      </c>
      <c r="I209" s="298"/>
      <c r="J209" s="299">
        <f>ROUND(I209*H209,2)</f>
        <v>0</v>
      </c>
      <c r="K209" s="295" t="s">
        <v>183</v>
      </c>
      <c r="L209" s="300"/>
      <c r="M209" s="301" t="s">
        <v>1</v>
      </c>
      <c r="N209" s="302" t="s">
        <v>41</v>
      </c>
      <c r="O209" s="92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198</v>
      </c>
      <c r="AT209" s="247" t="s">
        <v>375</v>
      </c>
      <c r="AU209" s="247" t="s">
        <v>86</v>
      </c>
      <c r="AY209" s="18" t="s">
        <v>177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84</v>
      </c>
      <c r="BK209" s="248">
        <f>ROUND(I209*H209,2)</f>
        <v>0</v>
      </c>
      <c r="BL209" s="18" t="s">
        <v>184</v>
      </c>
      <c r="BM209" s="247" t="s">
        <v>312</v>
      </c>
    </row>
    <row r="210" s="2" customFormat="1" ht="33" customHeight="1">
      <c r="A210" s="39"/>
      <c r="B210" s="40"/>
      <c r="C210" s="236" t="s">
        <v>247</v>
      </c>
      <c r="D210" s="236" t="s">
        <v>179</v>
      </c>
      <c r="E210" s="237" t="s">
        <v>1496</v>
      </c>
      <c r="F210" s="238" t="s">
        <v>1497</v>
      </c>
      <c r="G210" s="239" t="s">
        <v>288</v>
      </c>
      <c r="H210" s="240">
        <v>2</v>
      </c>
      <c r="I210" s="241"/>
      <c r="J210" s="242">
        <f>ROUND(I210*H210,2)</f>
        <v>0</v>
      </c>
      <c r="K210" s="238" t="s">
        <v>183</v>
      </c>
      <c r="L210" s="45"/>
      <c r="M210" s="243" t="s">
        <v>1</v>
      </c>
      <c r="N210" s="244" t="s">
        <v>41</v>
      </c>
      <c r="O210" s="92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184</v>
      </c>
      <c r="AT210" s="247" t="s">
        <v>179</v>
      </c>
      <c r="AU210" s="247" t="s">
        <v>86</v>
      </c>
      <c r="AY210" s="18" t="s">
        <v>177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84</v>
      </c>
      <c r="BK210" s="248">
        <f>ROUND(I210*H210,2)</f>
        <v>0</v>
      </c>
      <c r="BL210" s="18" t="s">
        <v>184</v>
      </c>
      <c r="BM210" s="247" t="s">
        <v>319</v>
      </c>
    </row>
    <row r="211" s="2" customFormat="1" ht="21.75" customHeight="1">
      <c r="A211" s="39"/>
      <c r="B211" s="40"/>
      <c r="C211" s="293" t="s">
        <v>325</v>
      </c>
      <c r="D211" s="293" t="s">
        <v>375</v>
      </c>
      <c r="E211" s="294" t="s">
        <v>1498</v>
      </c>
      <c r="F211" s="295" t="s">
        <v>1499</v>
      </c>
      <c r="G211" s="296" t="s">
        <v>288</v>
      </c>
      <c r="H211" s="297">
        <v>2</v>
      </c>
      <c r="I211" s="298"/>
      <c r="J211" s="299">
        <f>ROUND(I211*H211,2)</f>
        <v>0</v>
      </c>
      <c r="K211" s="295" t="s">
        <v>183</v>
      </c>
      <c r="L211" s="300"/>
      <c r="M211" s="301" t="s">
        <v>1</v>
      </c>
      <c r="N211" s="302" t="s">
        <v>41</v>
      </c>
      <c r="O211" s="92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7" t="s">
        <v>198</v>
      </c>
      <c r="AT211" s="247" t="s">
        <v>375</v>
      </c>
      <c r="AU211" s="247" t="s">
        <v>86</v>
      </c>
      <c r="AY211" s="18" t="s">
        <v>177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8" t="s">
        <v>84</v>
      </c>
      <c r="BK211" s="248">
        <f>ROUND(I211*H211,2)</f>
        <v>0</v>
      </c>
      <c r="BL211" s="18" t="s">
        <v>184</v>
      </c>
      <c r="BM211" s="247" t="s">
        <v>328</v>
      </c>
    </row>
    <row r="212" s="2" customFormat="1" ht="16.5" customHeight="1">
      <c r="A212" s="39"/>
      <c r="B212" s="40"/>
      <c r="C212" s="236" t="s">
        <v>252</v>
      </c>
      <c r="D212" s="236" t="s">
        <v>179</v>
      </c>
      <c r="E212" s="237" t="s">
        <v>1500</v>
      </c>
      <c r="F212" s="238" t="s">
        <v>1501</v>
      </c>
      <c r="G212" s="239" t="s">
        <v>955</v>
      </c>
      <c r="H212" s="240">
        <v>1</v>
      </c>
      <c r="I212" s="241"/>
      <c r="J212" s="242">
        <f>ROUND(I212*H212,2)</f>
        <v>0</v>
      </c>
      <c r="K212" s="238" t="s">
        <v>1</v>
      </c>
      <c r="L212" s="45"/>
      <c r="M212" s="243" t="s">
        <v>1</v>
      </c>
      <c r="N212" s="244" t="s">
        <v>41</v>
      </c>
      <c r="O212" s="92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184</v>
      </c>
      <c r="AT212" s="247" t="s">
        <v>179</v>
      </c>
      <c r="AU212" s="247" t="s">
        <v>86</v>
      </c>
      <c r="AY212" s="18" t="s">
        <v>177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84</v>
      </c>
      <c r="BK212" s="248">
        <f>ROUND(I212*H212,2)</f>
        <v>0</v>
      </c>
      <c r="BL212" s="18" t="s">
        <v>184</v>
      </c>
      <c r="BM212" s="247" t="s">
        <v>331</v>
      </c>
    </row>
    <row r="213" s="2" customFormat="1" ht="16.5" customHeight="1">
      <c r="A213" s="39"/>
      <c r="B213" s="40"/>
      <c r="C213" s="236" t="s">
        <v>334</v>
      </c>
      <c r="D213" s="236" t="s">
        <v>179</v>
      </c>
      <c r="E213" s="237" t="s">
        <v>1502</v>
      </c>
      <c r="F213" s="238" t="s">
        <v>1503</v>
      </c>
      <c r="G213" s="239" t="s">
        <v>288</v>
      </c>
      <c r="H213" s="240">
        <v>13</v>
      </c>
      <c r="I213" s="241"/>
      <c r="J213" s="242">
        <f>ROUND(I213*H213,2)</f>
        <v>0</v>
      </c>
      <c r="K213" s="238" t="s">
        <v>1</v>
      </c>
      <c r="L213" s="45"/>
      <c r="M213" s="243" t="s">
        <v>1</v>
      </c>
      <c r="N213" s="244" t="s">
        <v>41</v>
      </c>
      <c r="O213" s="92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7" t="s">
        <v>184</v>
      </c>
      <c r="AT213" s="247" t="s">
        <v>179</v>
      </c>
      <c r="AU213" s="247" t="s">
        <v>86</v>
      </c>
      <c r="AY213" s="18" t="s">
        <v>177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8" t="s">
        <v>84</v>
      </c>
      <c r="BK213" s="248">
        <f>ROUND(I213*H213,2)</f>
        <v>0</v>
      </c>
      <c r="BL213" s="18" t="s">
        <v>184</v>
      </c>
      <c r="BM213" s="247" t="s">
        <v>337</v>
      </c>
    </row>
    <row r="214" s="2" customFormat="1" ht="16.5" customHeight="1">
      <c r="A214" s="39"/>
      <c r="B214" s="40"/>
      <c r="C214" s="293" t="s">
        <v>257</v>
      </c>
      <c r="D214" s="293" t="s">
        <v>375</v>
      </c>
      <c r="E214" s="294" t="s">
        <v>1504</v>
      </c>
      <c r="F214" s="295" t="s">
        <v>1505</v>
      </c>
      <c r="G214" s="296" t="s">
        <v>288</v>
      </c>
      <c r="H214" s="297">
        <v>9</v>
      </c>
      <c r="I214" s="298"/>
      <c r="J214" s="299">
        <f>ROUND(I214*H214,2)</f>
        <v>0</v>
      </c>
      <c r="K214" s="295" t="s">
        <v>1</v>
      </c>
      <c r="L214" s="300"/>
      <c r="M214" s="301" t="s">
        <v>1</v>
      </c>
      <c r="N214" s="302" t="s">
        <v>41</v>
      </c>
      <c r="O214" s="92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198</v>
      </c>
      <c r="AT214" s="247" t="s">
        <v>375</v>
      </c>
      <c r="AU214" s="247" t="s">
        <v>86</v>
      </c>
      <c r="AY214" s="18" t="s">
        <v>177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84</v>
      </c>
      <c r="BK214" s="248">
        <f>ROUND(I214*H214,2)</f>
        <v>0</v>
      </c>
      <c r="BL214" s="18" t="s">
        <v>184</v>
      </c>
      <c r="BM214" s="247" t="s">
        <v>343</v>
      </c>
    </row>
    <row r="215" s="2" customFormat="1" ht="16.5" customHeight="1">
      <c r="A215" s="39"/>
      <c r="B215" s="40"/>
      <c r="C215" s="293" t="s">
        <v>350</v>
      </c>
      <c r="D215" s="293" t="s">
        <v>375</v>
      </c>
      <c r="E215" s="294" t="s">
        <v>1506</v>
      </c>
      <c r="F215" s="295" t="s">
        <v>1507</v>
      </c>
      <c r="G215" s="296" t="s">
        <v>288</v>
      </c>
      <c r="H215" s="297">
        <v>4</v>
      </c>
      <c r="I215" s="298"/>
      <c r="J215" s="299">
        <f>ROUND(I215*H215,2)</f>
        <v>0</v>
      </c>
      <c r="K215" s="295" t="s">
        <v>1</v>
      </c>
      <c r="L215" s="300"/>
      <c r="M215" s="301" t="s">
        <v>1</v>
      </c>
      <c r="N215" s="302" t="s">
        <v>41</v>
      </c>
      <c r="O215" s="92"/>
      <c r="P215" s="245">
        <f>O215*H215</f>
        <v>0</v>
      </c>
      <c r="Q215" s="245">
        <v>0</v>
      </c>
      <c r="R215" s="245">
        <f>Q215*H215</f>
        <v>0</v>
      </c>
      <c r="S215" s="245">
        <v>0</v>
      </c>
      <c r="T215" s="24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7" t="s">
        <v>198</v>
      </c>
      <c r="AT215" s="247" t="s">
        <v>375</v>
      </c>
      <c r="AU215" s="247" t="s">
        <v>86</v>
      </c>
      <c r="AY215" s="18" t="s">
        <v>177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8" t="s">
        <v>84</v>
      </c>
      <c r="BK215" s="248">
        <f>ROUND(I215*H215,2)</f>
        <v>0</v>
      </c>
      <c r="BL215" s="18" t="s">
        <v>184</v>
      </c>
      <c r="BM215" s="247" t="s">
        <v>353</v>
      </c>
    </row>
    <row r="216" s="12" customFormat="1" ht="22.8" customHeight="1">
      <c r="A216" s="12"/>
      <c r="B216" s="220"/>
      <c r="C216" s="221"/>
      <c r="D216" s="222" t="s">
        <v>75</v>
      </c>
      <c r="E216" s="234" t="s">
        <v>712</v>
      </c>
      <c r="F216" s="234" t="s">
        <v>713</v>
      </c>
      <c r="G216" s="221"/>
      <c r="H216" s="221"/>
      <c r="I216" s="224"/>
      <c r="J216" s="235">
        <f>BK216</f>
        <v>0</v>
      </c>
      <c r="K216" s="221"/>
      <c r="L216" s="226"/>
      <c r="M216" s="227"/>
      <c r="N216" s="228"/>
      <c r="O216" s="228"/>
      <c r="P216" s="229">
        <f>P217</f>
        <v>0</v>
      </c>
      <c r="Q216" s="228"/>
      <c r="R216" s="229">
        <f>R217</f>
        <v>0</v>
      </c>
      <c r="S216" s="228"/>
      <c r="T216" s="230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1" t="s">
        <v>84</v>
      </c>
      <c r="AT216" s="232" t="s">
        <v>75</v>
      </c>
      <c r="AU216" s="232" t="s">
        <v>84</v>
      </c>
      <c r="AY216" s="231" t="s">
        <v>177</v>
      </c>
      <c r="BK216" s="233">
        <f>BK217</f>
        <v>0</v>
      </c>
    </row>
    <row r="217" s="2" customFormat="1" ht="44.25" customHeight="1">
      <c r="A217" s="39"/>
      <c r="B217" s="40"/>
      <c r="C217" s="236" t="s">
        <v>260</v>
      </c>
      <c r="D217" s="236" t="s">
        <v>179</v>
      </c>
      <c r="E217" s="237" t="s">
        <v>714</v>
      </c>
      <c r="F217" s="238" t="s">
        <v>715</v>
      </c>
      <c r="G217" s="239" t="s">
        <v>242</v>
      </c>
      <c r="H217" s="240">
        <v>87.829999999999998</v>
      </c>
      <c r="I217" s="241"/>
      <c r="J217" s="242">
        <f>ROUND(I217*H217,2)</f>
        <v>0</v>
      </c>
      <c r="K217" s="238" t="s">
        <v>183</v>
      </c>
      <c r="L217" s="45"/>
      <c r="M217" s="304" t="s">
        <v>1</v>
      </c>
      <c r="N217" s="305" t="s">
        <v>41</v>
      </c>
      <c r="O217" s="306"/>
      <c r="P217" s="307">
        <f>O217*H217</f>
        <v>0</v>
      </c>
      <c r="Q217" s="307">
        <v>0</v>
      </c>
      <c r="R217" s="307">
        <f>Q217*H217</f>
        <v>0</v>
      </c>
      <c r="S217" s="307">
        <v>0</v>
      </c>
      <c r="T217" s="30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7" t="s">
        <v>184</v>
      </c>
      <c r="AT217" s="247" t="s">
        <v>179</v>
      </c>
      <c r="AU217" s="247" t="s">
        <v>86</v>
      </c>
      <c r="AY217" s="18" t="s">
        <v>177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8" t="s">
        <v>84</v>
      </c>
      <c r="BK217" s="248">
        <f>ROUND(I217*H217,2)</f>
        <v>0</v>
      </c>
      <c r="BL217" s="18" t="s">
        <v>184</v>
      </c>
      <c r="BM217" s="247" t="s">
        <v>356</v>
      </c>
    </row>
    <row r="218" s="2" customFormat="1" ht="6.96" customHeight="1">
      <c r="A218" s="39"/>
      <c r="B218" s="67"/>
      <c r="C218" s="68"/>
      <c r="D218" s="68"/>
      <c r="E218" s="68"/>
      <c r="F218" s="68"/>
      <c r="G218" s="68"/>
      <c r="H218" s="68"/>
      <c r="I218" s="184"/>
      <c r="J218" s="68"/>
      <c r="K218" s="68"/>
      <c r="L218" s="45"/>
      <c r="M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</row>
  </sheetData>
  <sheetProtection sheet="1" autoFilter="0" formatColumns="0" formatRows="0" objects="1" scenarios="1" spinCount="100000" saltValue="yBfijdYYGRbQfNaws4eVXWKJ3ElkCCUOOjQMiGpIFrKrNparAnL3J9unpvzGORFnSeeBdY2zxaMDrH/UyarsoA==" hashValue="FgDHuPPAzSunhEmm6U6Xm0Q49z4aSMfmwaCH9moCMa84Km8bSrjWxuAtg6qxvmxfR6RrCnDkVbFknKmWD91CJw==" algorithmName="SHA-512" password="CC35"/>
  <autoFilter ref="C121:K21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Brych Petr</dc:creator>
  <cp:lastModifiedBy>Brych Petr</cp:lastModifiedBy>
  <dcterms:created xsi:type="dcterms:W3CDTF">2020-04-21T07:21:03Z</dcterms:created>
  <dcterms:modified xsi:type="dcterms:W3CDTF">2020-04-21T07:21:25Z</dcterms:modified>
</cp:coreProperties>
</file>